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оживання паливаенергії таобся" sheetId="1" r:id="rId4"/>
  </sheets>
  <definedNames/>
  <calcPr/>
  <extLst>
    <ext uri="GoogleSheetsCustomDataVersion2">
      <go:sheetsCustomData xmlns:go="http://customooxmlschemas.google.com/" r:id="rId5" roundtripDataChecksum="jJexXcYQQkgurQh7WYq5ry+ShpfFb5hQV0/AP5OLOnM="/>
    </ext>
  </extLst>
</workbook>
</file>

<file path=xl/sharedStrings.xml><?xml version="1.0" encoding="utf-8"?>
<sst xmlns="http://schemas.openxmlformats.org/spreadsheetml/2006/main" count="73" uniqueCount="49">
  <si>
    <t>Додаток 4</t>
  </si>
  <si>
    <t>Обсяги споживання паливно-енергетичних ресурсів та викидів парникових газів  
(форма заповнюється для всіх типів проєктів )</t>
  </si>
  <si>
    <t>Тип споживаного палива або енергії</t>
  </si>
  <si>
    <t>Обсяг споживання в натуральних одиницях</t>
  </si>
  <si>
    <t>Густина рідкого/газового палива, т/м3</t>
  </si>
  <si>
    <t>Нижча теплотворна здатність палива (НТЗ), ТДж/тис. тонн</t>
  </si>
  <si>
    <t>Обсяг споживання в енергетичних одиницях</t>
  </si>
  <si>
    <t>Коєфіціент викидів парникових газів, тСО2/ТДж
 (для електроенергії - тСО2/МВт*год, для теплоенергії - тСО2/Гкал)</t>
  </si>
  <si>
    <t>Обсяг викидів парникових газів, тСО2</t>
  </si>
  <si>
    <t>ТДж 
(в 1 МВт*год= 0,0036 ТДж, в 1 Гкал =0,0041868 ТДж)</t>
  </si>
  <si>
    <t>МВт*год 
(в 1 ТДж=277,8 МВт*год, в 1 Гкал =1,163 МВт*год)</t>
  </si>
  <si>
    <t>Паливо, у тому числі:</t>
  </si>
  <si>
    <t>сира нафта (т)</t>
  </si>
  <si>
    <t>-</t>
  </si>
  <si>
    <t>газові конденсати (т)</t>
  </si>
  <si>
    <t>моторний бензин/автомобільний бензин (м3)</t>
  </si>
  <si>
    <t>гас (керосин) (крім палива гасового типу для реактивних двигунів) (м3)</t>
  </si>
  <si>
    <t>газойль/дизельне паливо (м3)</t>
  </si>
  <si>
    <t>мазут (т)</t>
  </si>
  <si>
    <t>зріджені нафтові гази (ЗНГ) (нафтовий газ скраплений) (м3)</t>
  </si>
  <si>
    <t>мастила/мастильні матеріали (т)</t>
  </si>
  <si>
    <t>нафтовий кокс (т)</t>
  </si>
  <si>
    <t>нафтозаводський газ (нескраплений) (м3)</t>
  </si>
  <si>
    <t>інші нафтопродукти (т)</t>
  </si>
  <si>
    <t>інші види бітумінозного вугілля (енергетичне вугілля) (т)</t>
  </si>
  <si>
    <t>лініт/буре вугілля (т)</t>
  </si>
  <si>
    <t>кам'яновугільні брикети (т)</t>
  </si>
  <si>
    <t>доменний кокс(у тому числі кокс і напівкокс, одержані з лігніту/вугілля кам'яного) (т)</t>
  </si>
  <si>
    <t>газовий кокс (т)</t>
  </si>
  <si>
    <t>коксовий газ (м3)</t>
  </si>
  <si>
    <t>природний газ (м3)</t>
  </si>
  <si>
    <t>торф (т)</t>
  </si>
  <si>
    <t>тверда біомаса (т)</t>
  </si>
  <si>
    <t>біоетанол (м3)</t>
  </si>
  <si>
    <t>біодизель (м3)</t>
  </si>
  <si>
    <t>біогаз (м3)</t>
  </si>
  <si>
    <t>біометан (м3))</t>
  </si>
  <si>
    <t>Теплова енергія, у тому числі:</t>
  </si>
  <si>
    <t>з централізованого опалення (Гкал)*</t>
  </si>
  <si>
    <t>з власної установки, що працює на сонячній енергії (Гкал)</t>
  </si>
  <si>
    <t xml:space="preserve">Електроенергія, у тому числі: </t>
  </si>
  <si>
    <t>з мережі (тис. кВт*год)*</t>
  </si>
  <si>
    <t>з власної сонячної та/або  вітрової електростанції  (тис. кВт*год)</t>
  </si>
  <si>
    <t>Всього</t>
  </si>
  <si>
    <t>Заповнюються дані лише в колонку зеленого кольору</t>
  </si>
  <si>
    <t>Через коефіцієнт викидів парникових газів визначаєть обсяг викидів,тСО2 ("Обсяг споживання в ТДж"* "Коефіцієнт викидів")</t>
  </si>
  <si>
    <t>Рядок "Всього" показує суму всіх споживаних енергетичних ресурсів в енергетичних одиницях та обсяг викидів парникових газів</t>
  </si>
  <si>
    <t>*- відповідно до Додатку 10 Методики визначення енергетичної ефективності будівель, затвердженої наказом Мінрегіону від 11.07.2018 № 169</t>
  </si>
  <si>
    <t xml:space="preserve">Згідно з Методологіями механізму чистого розвитку Рамкової конвенції Організації Об'єднаних Націй про зміну клімату викиди двоокису вуглецю від спалювання біомаси не враховуються. 
Зокрема, Методологія «Виробництво електричної та теплової енергії з біомаси» у пункті 17 передбачає, що під час спалювання біомаси для виробництва електричної та теплової енергії викиди двоокису вуглецю не враховуються. Також у пунктах 96 та 103 цієї Методології визначено які джерела викидів повинні враховуватися у проектах, при цьому викиди двоокису вуглецю від спалювання біомаси не враховуються. Біопаливо вважається СО2-нейтральним паливом, адже при його спалюванні двоокису вуглецю утворюється стільки, скільки було поглинуто рослинами під час росту.
Крім того, згідно з Керівними принципами національних інвентаризацій парникових газів, що є рекомендаціями Міжурядової групи експертів з питань зміни клімату (IPCC) викиди двоокису вуглецю від спалювання біопалива повідомляються як нульові в енергетичному секторі (Q2-10). Зокрема, у пункті 2.3.3.4 Stationary Combustion Guideline передбачено порядок обрахунку викидів з урахуванням викидів від спалювання біомаси.
Згідно з Директивою 2003/87/ЄС Європейського Парламенту та Ради від  13 жовтня 2003 року про встановлення схеми торгівлі викидами парникових газів передбачено, що коефіцієнт викидів парникових газів для біомаси повинен бути нульовим.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</si>
</sst>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2.0"/>
      <color theme="1"/>
      <name val="Calibri"/>
    </font>
    <font>
      <b/>
      <sz val="13.0"/>
      <color theme="1"/>
      <name val="Times New Roman"/>
    </font>
    <font>
      <color theme="1"/>
      <name val="Calibri"/>
    </font>
    <font>
      <b/>
      <sz val="13.0"/>
      <color rgb="FF000000"/>
      <name val="Times New Roman"/>
    </font>
    <font>
      <sz val="11.0"/>
      <color rgb="FF000000"/>
      <name val="Calibri"/>
    </font>
    <font/>
    <font>
      <sz val="9.0"/>
      <color rgb="FF000000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D5A6BD"/>
        <bgColor rgb="FFD5A6BD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2" fontId="4" numFmtId="0" xfId="0" applyAlignment="1" applyFill="1" applyFont="1">
      <alignment horizontal="center" shrinkToFit="0" wrapText="0"/>
    </xf>
    <xf borderId="0" fillId="2" fontId="4" numFmtId="0" xfId="0" applyAlignment="1" applyFont="1">
      <alignment shrinkToFit="0" vertical="bottom" wrapText="0"/>
    </xf>
    <xf borderId="0" fillId="2" fontId="5" numFmtId="0" xfId="0" applyAlignment="1" applyFont="1">
      <alignment shrinkToFit="0" vertical="bottom" wrapText="0"/>
    </xf>
    <xf borderId="1" fillId="3" fontId="2" numFmtId="0" xfId="0" applyAlignment="1" applyBorder="1" applyFill="1" applyFont="1">
      <alignment horizontal="center" shrinkToFit="0" vertical="top" wrapText="1"/>
    </xf>
    <xf borderId="2" fillId="3" fontId="2" numFmtId="0" xfId="0" applyAlignment="1" applyBorder="1" applyFont="1">
      <alignment horizontal="center" shrinkToFit="0" wrapText="1"/>
    </xf>
    <xf borderId="3" fillId="0" fontId="6" numFmtId="0" xfId="0" applyBorder="1" applyFont="1"/>
    <xf borderId="0" fillId="0" fontId="3" numFmtId="0" xfId="0" applyAlignment="1" applyFont="1">
      <alignment horizontal="center"/>
    </xf>
    <xf borderId="4" fillId="0" fontId="6" numFmtId="0" xfId="0" applyBorder="1" applyFont="1"/>
    <xf borderId="5" fillId="3" fontId="2" numFmtId="0" xfId="0" applyAlignment="1" applyBorder="1" applyFont="1">
      <alignment horizontal="center" shrinkToFit="0" vertical="top" wrapText="1"/>
    </xf>
    <xf borderId="5" fillId="2" fontId="2" numFmtId="0" xfId="0" applyAlignment="1" applyBorder="1" applyFont="1">
      <alignment shrinkToFit="0" vertical="bottom" wrapText="1"/>
    </xf>
    <xf borderId="5" fillId="2" fontId="4" numFmtId="0" xfId="0" applyAlignment="1" applyBorder="1" applyFont="1">
      <alignment horizontal="right" shrinkToFit="0" vertical="bottom" wrapText="1"/>
    </xf>
    <xf borderId="0" fillId="2" fontId="7" numFmtId="0" xfId="0" applyAlignment="1" applyFont="1">
      <alignment horizontal="right" shrinkToFit="0" vertical="bottom" wrapText="0"/>
    </xf>
    <xf borderId="5" fillId="4" fontId="4" numFmtId="0" xfId="0" applyAlignment="1" applyBorder="1" applyFill="1" applyFont="1">
      <alignment horizontal="right" shrinkToFit="0" vertical="bottom" wrapText="1"/>
    </xf>
    <xf borderId="5" fillId="2" fontId="4" numFmtId="0" xfId="0" applyAlignment="1" applyBorder="1" applyFont="1">
      <alignment horizontal="right" readingOrder="0" shrinkToFit="0" vertical="bottom" wrapText="1"/>
    </xf>
    <xf borderId="5" fillId="5" fontId="4" numFmtId="0" xfId="0" applyAlignment="1" applyBorder="1" applyFill="1" applyFont="1">
      <alignment horizontal="right" shrinkToFit="0" vertical="bottom" wrapText="1"/>
    </xf>
    <xf borderId="5" fillId="6" fontId="4" numFmtId="0" xfId="0" applyAlignment="1" applyBorder="1" applyFill="1" applyFont="1">
      <alignment horizontal="right" shrinkToFit="0" vertical="bottom" wrapText="1"/>
    </xf>
    <xf borderId="5" fillId="0" fontId="2" numFmtId="0" xfId="0" applyAlignment="1" applyBorder="1" applyFont="1">
      <alignment shrinkToFit="0" vertical="bottom" wrapText="1"/>
    </xf>
    <xf borderId="5" fillId="7" fontId="4" numFmtId="0" xfId="0" applyAlignment="1" applyBorder="1" applyFill="1" applyFont="1">
      <alignment horizontal="right" shrinkToFit="0" vertical="bottom" wrapText="1"/>
    </xf>
    <xf borderId="5" fillId="2" fontId="4" numFmtId="0" xfId="0" applyAlignment="1" applyBorder="1" applyFont="1">
      <alignment horizontal="left" readingOrder="0"/>
    </xf>
    <xf borderId="5" fillId="8" fontId="4" numFmtId="0" xfId="0" applyAlignment="1" applyBorder="1" applyFill="1" applyFont="1">
      <alignment horizontal="right" shrinkToFit="0" vertical="bottom" wrapText="1"/>
    </xf>
    <xf borderId="5" fillId="2" fontId="2" numFmtId="0" xfId="0" applyAlignment="1" applyBorder="1" applyFont="1">
      <alignment readingOrder="0" shrinkToFit="0" vertical="bottom" wrapText="1"/>
    </xf>
    <xf borderId="5" fillId="0" fontId="2" numFmtId="0" xfId="0" applyAlignment="1" applyBorder="1" applyFont="1">
      <alignment horizontal="right" shrinkToFit="0" wrapText="1"/>
    </xf>
    <xf borderId="5" fillId="8" fontId="2" numFmtId="0" xfId="0" applyAlignment="1" applyBorder="1" applyFont="1">
      <alignment shrinkToFit="0" wrapText="1"/>
    </xf>
    <xf borderId="5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horizontal="right" shrinkToFit="0" wrapText="0"/>
    </xf>
    <xf borderId="5" fillId="0" fontId="2" numFmtId="0" xfId="0" applyAlignment="1" applyBorder="1" applyFont="1">
      <alignment horizontal="right"/>
    </xf>
    <xf borderId="5" fillId="9" fontId="2" numFmtId="0" xfId="0" applyAlignment="1" applyBorder="1" applyFill="1" applyFont="1">
      <alignment horizontal="right"/>
    </xf>
    <xf borderId="0" fillId="0" fontId="2" numFmtId="0" xfId="0" applyFont="1"/>
    <xf borderId="0" fillId="0" fontId="8" numFmtId="0" xfId="0" applyAlignment="1" applyFont="1">
      <alignment readingOrder="0"/>
    </xf>
    <xf borderId="0" fillId="7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3.71"/>
    <col customWidth="1" min="3" max="3" width="17.57"/>
    <col customWidth="1" min="4" max="6" width="16.57"/>
    <col customWidth="1" min="7" max="7" width="16.14"/>
    <col customWidth="1" min="8" max="8" width="21.29"/>
    <col customWidth="1" min="9" max="9" width="19.71"/>
    <col customWidth="1" min="10" max="29" width="8.71"/>
  </cols>
  <sheetData>
    <row r="1" ht="14.25" customHeight="1">
      <c r="I1" s="1" t="s">
        <v>0</v>
      </c>
    </row>
    <row r="2" ht="14.25" customHeight="1">
      <c r="B2" s="2" t="s">
        <v>1</v>
      </c>
      <c r="J2" s="3"/>
    </row>
    <row r="3" ht="14.25" customHeight="1">
      <c r="B3" s="4"/>
      <c r="C3" s="4"/>
      <c r="D3" s="4"/>
      <c r="E3" s="4"/>
      <c r="F3" s="4"/>
      <c r="G3" s="4"/>
      <c r="H3" s="4"/>
      <c r="I3" s="5"/>
      <c r="J3" s="6"/>
    </row>
    <row r="4" ht="36.0" customHeight="1"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9"/>
      <c r="H4" s="7" t="s">
        <v>7</v>
      </c>
      <c r="I4" s="7" t="s">
        <v>8</v>
      </c>
      <c r="J4" s="10"/>
    </row>
    <row r="5" ht="145.5" customHeight="1">
      <c r="B5" s="11"/>
      <c r="C5" s="11"/>
      <c r="D5" s="11"/>
      <c r="E5" s="11"/>
      <c r="F5" s="12" t="s">
        <v>9</v>
      </c>
      <c r="G5" s="12" t="s">
        <v>10</v>
      </c>
      <c r="H5" s="11"/>
      <c r="I5" s="11"/>
      <c r="J5" s="10"/>
    </row>
    <row r="6" ht="14.25" customHeight="1">
      <c r="B6" s="13" t="s">
        <v>11</v>
      </c>
      <c r="C6" s="14"/>
      <c r="D6" s="14"/>
      <c r="E6" s="14"/>
      <c r="F6" s="14"/>
      <c r="G6" s="14"/>
      <c r="H6" s="14"/>
      <c r="I6" s="14"/>
      <c r="J6" s="15"/>
    </row>
    <row r="7" ht="14.25" customHeight="1">
      <c r="B7" s="13" t="s">
        <v>12</v>
      </c>
      <c r="C7" s="16">
        <v>0.0</v>
      </c>
      <c r="D7" s="14" t="s">
        <v>13</v>
      </c>
      <c r="E7" s="17">
        <v>42.3</v>
      </c>
      <c r="F7" s="18">
        <f t="shared" ref="F7:F8" si="1">C7*E7/1000</f>
        <v>0</v>
      </c>
      <c r="G7" s="18">
        <f t="shared" ref="G7:G30" si="2">F7*277.8</f>
        <v>0</v>
      </c>
      <c r="H7" s="14">
        <v>73.3</v>
      </c>
      <c r="I7" s="19">
        <f t="shared" ref="I7:I30" si="3">F7*H7</f>
        <v>0</v>
      </c>
      <c r="J7" s="15"/>
    </row>
    <row r="8" ht="14.25" customHeight="1">
      <c r="B8" s="20" t="s">
        <v>14</v>
      </c>
      <c r="C8" s="16">
        <v>0.0</v>
      </c>
      <c r="D8" s="14" t="s">
        <v>13</v>
      </c>
      <c r="E8" s="17">
        <v>44.2</v>
      </c>
      <c r="F8" s="18">
        <f t="shared" si="1"/>
        <v>0</v>
      </c>
      <c r="G8" s="18">
        <f t="shared" si="2"/>
        <v>0</v>
      </c>
      <c r="H8" s="14">
        <v>64.1</v>
      </c>
      <c r="I8" s="19">
        <f t="shared" si="3"/>
        <v>0</v>
      </c>
      <c r="J8" s="15"/>
    </row>
    <row r="9" ht="14.25" customHeight="1">
      <c r="B9" s="13" t="s">
        <v>15</v>
      </c>
      <c r="C9" s="16">
        <v>0.0</v>
      </c>
      <c r="D9" s="14">
        <v>0.745</v>
      </c>
      <c r="E9" s="17">
        <v>44.3</v>
      </c>
      <c r="F9" s="18">
        <f t="shared" ref="F9:F11" si="4">C9*D9*E9/1000</f>
        <v>0</v>
      </c>
      <c r="G9" s="18">
        <f t="shared" si="2"/>
        <v>0</v>
      </c>
      <c r="H9" s="14">
        <v>72.0</v>
      </c>
      <c r="I9" s="19">
        <f t="shared" si="3"/>
        <v>0</v>
      </c>
      <c r="J9" s="15"/>
    </row>
    <row r="10" ht="14.25" customHeight="1">
      <c r="B10" s="13" t="s">
        <v>16</v>
      </c>
      <c r="C10" s="16">
        <v>0.0</v>
      </c>
      <c r="D10" s="14">
        <v>0.81</v>
      </c>
      <c r="E10" s="17">
        <v>43.8</v>
      </c>
      <c r="F10" s="18">
        <f t="shared" si="4"/>
        <v>0</v>
      </c>
      <c r="G10" s="18">
        <f t="shared" si="2"/>
        <v>0</v>
      </c>
      <c r="H10" s="14">
        <v>71.8</v>
      </c>
      <c r="I10" s="19">
        <f t="shared" si="3"/>
        <v>0</v>
      </c>
      <c r="J10" s="15"/>
    </row>
    <row r="11" ht="14.25" customHeight="1">
      <c r="B11" s="13" t="s">
        <v>17</v>
      </c>
      <c r="C11" s="16">
        <v>0.0</v>
      </c>
      <c r="D11" s="14">
        <v>0.832</v>
      </c>
      <c r="E11" s="17">
        <v>43.0</v>
      </c>
      <c r="F11" s="18">
        <f t="shared" si="4"/>
        <v>0</v>
      </c>
      <c r="G11" s="18">
        <f t="shared" si="2"/>
        <v>0</v>
      </c>
      <c r="H11" s="14">
        <v>73.7</v>
      </c>
      <c r="I11" s="19">
        <f t="shared" si="3"/>
        <v>0</v>
      </c>
      <c r="J11" s="15"/>
    </row>
    <row r="12" ht="14.25" customHeight="1">
      <c r="B12" s="13" t="s">
        <v>18</v>
      </c>
      <c r="C12" s="16">
        <v>0.0</v>
      </c>
      <c r="D12" s="14" t="s">
        <v>13</v>
      </c>
      <c r="E12" s="17">
        <v>40.4</v>
      </c>
      <c r="F12" s="18">
        <f>C12*E12/1000</f>
        <v>0</v>
      </c>
      <c r="G12" s="18">
        <f t="shared" si="2"/>
        <v>0</v>
      </c>
      <c r="H12" s="14">
        <v>77.3</v>
      </c>
      <c r="I12" s="19">
        <f t="shared" si="3"/>
        <v>0</v>
      </c>
      <c r="J12" s="15"/>
    </row>
    <row r="13" ht="14.25" customHeight="1">
      <c r="B13" s="13" t="s">
        <v>19</v>
      </c>
      <c r="C13" s="16">
        <v>0.0</v>
      </c>
      <c r="D13" s="14">
        <v>0.51</v>
      </c>
      <c r="E13" s="17">
        <v>47.3</v>
      </c>
      <c r="F13" s="18">
        <f>C13*D13*E13/1000</f>
        <v>0</v>
      </c>
      <c r="G13" s="18">
        <f t="shared" si="2"/>
        <v>0</v>
      </c>
      <c r="H13" s="14">
        <v>63.0</v>
      </c>
      <c r="I13" s="19">
        <f t="shared" si="3"/>
        <v>0</v>
      </c>
      <c r="J13" s="15"/>
    </row>
    <row r="14" ht="14.25" customHeight="1">
      <c r="B14" s="13" t="s">
        <v>20</v>
      </c>
      <c r="C14" s="16">
        <v>0.0</v>
      </c>
      <c r="D14" s="14" t="s">
        <v>13</v>
      </c>
      <c r="E14" s="14">
        <v>39.8</v>
      </c>
      <c r="F14" s="18">
        <f t="shared" ref="F14:F15" si="5">C14*E14/1000</f>
        <v>0</v>
      </c>
      <c r="G14" s="18">
        <f t="shared" si="2"/>
        <v>0</v>
      </c>
      <c r="H14" s="14">
        <v>73.3</v>
      </c>
      <c r="I14" s="19">
        <f t="shared" si="3"/>
        <v>0</v>
      </c>
      <c r="J14" s="15"/>
    </row>
    <row r="15" ht="14.25" customHeight="1">
      <c r="B15" s="13" t="s">
        <v>21</v>
      </c>
      <c r="C15" s="16">
        <v>0.0</v>
      </c>
      <c r="D15" s="14" t="s">
        <v>13</v>
      </c>
      <c r="E15" s="14">
        <v>31.7</v>
      </c>
      <c r="F15" s="18">
        <f t="shared" si="5"/>
        <v>0</v>
      </c>
      <c r="G15" s="18">
        <f t="shared" si="2"/>
        <v>0</v>
      </c>
      <c r="H15" s="14">
        <v>97.5</v>
      </c>
      <c r="I15" s="19">
        <f t="shared" si="3"/>
        <v>0</v>
      </c>
      <c r="J15" s="15"/>
    </row>
    <row r="16" ht="14.25" customHeight="1">
      <c r="B16" s="13" t="s">
        <v>22</v>
      </c>
      <c r="C16" s="16">
        <v>0.0</v>
      </c>
      <c r="D16" s="14">
        <v>0.0021</v>
      </c>
      <c r="E16" s="14">
        <v>43.7</v>
      </c>
      <c r="F16" s="18">
        <f>C16*D16*E16/1000</f>
        <v>0</v>
      </c>
      <c r="G16" s="18">
        <f t="shared" si="2"/>
        <v>0</v>
      </c>
      <c r="H16" s="14">
        <v>57.5</v>
      </c>
      <c r="I16" s="19">
        <f t="shared" si="3"/>
        <v>0</v>
      </c>
      <c r="J16" s="15"/>
    </row>
    <row r="17" ht="14.25" customHeight="1">
      <c r="B17" s="13" t="s">
        <v>23</v>
      </c>
      <c r="C17" s="16">
        <v>0.0</v>
      </c>
      <c r="D17" s="14" t="s">
        <v>13</v>
      </c>
      <c r="E17" s="14">
        <v>40.5</v>
      </c>
      <c r="F17" s="18">
        <f t="shared" ref="F17:F22" si="6">C17*E17/1000</f>
        <v>0</v>
      </c>
      <c r="G17" s="18">
        <f t="shared" si="2"/>
        <v>0</v>
      </c>
      <c r="H17" s="14">
        <v>73.3</v>
      </c>
      <c r="I17" s="19">
        <f t="shared" si="3"/>
        <v>0</v>
      </c>
      <c r="J17" s="15"/>
    </row>
    <row r="18" ht="14.25" customHeight="1">
      <c r="B18" s="13" t="s">
        <v>24</v>
      </c>
      <c r="C18" s="16">
        <v>23.0</v>
      </c>
      <c r="D18" s="14" t="s">
        <v>13</v>
      </c>
      <c r="E18" s="14">
        <v>22.0</v>
      </c>
      <c r="F18" s="18">
        <f t="shared" si="6"/>
        <v>0.506</v>
      </c>
      <c r="G18" s="18">
        <f t="shared" si="2"/>
        <v>140.5668</v>
      </c>
      <c r="H18" s="14">
        <v>94.5</v>
      </c>
      <c r="I18" s="19">
        <f t="shared" si="3"/>
        <v>47.817</v>
      </c>
      <c r="J18" s="15"/>
    </row>
    <row r="19" ht="14.25" customHeight="1">
      <c r="B19" s="13" t="s">
        <v>25</v>
      </c>
      <c r="C19" s="16"/>
      <c r="D19" s="14" t="s">
        <v>13</v>
      </c>
      <c r="E19" s="14">
        <v>8.6</v>
      </c>
      <c r="F19" s="18">
        <f t="shared" si="6"/>
        <v>0</v>
      </c>
      <c r="G19" s="18">
        <f t="shared" si="2"/>
        <v>0</v>
      </c>
      <c r="H19" s="14">
        <v>101.1</v>
      </c>
      <c r="I19" s="19">
        <f t="shared" si="3"/>
        <v>0</v>
      </c>
      <c r="J19" s="15"/>
    </row>
    <row r="20" ht="14.25" customHeight="1">
      <c r="B20" s="13" t="s">
        <v>26</v>
      </c>
      <c r="C20" s="16">
        <v>0.0</v>
      </c>
      <c r="D20" s="14" t="s">
        <v>13</v>
      </c>
      <c r="E20" s="14">
        <v>17.3</v>
      </c>
      <c r="F20" s="18">
        <f t="shared" si="6"/>
        <v>0</v>
      </c>
      <c r="G20" s="18">
        <f t="shared" si="2"/>
        <v>0</v>
      </c>
      <c r="H20" s="14">
        <v>97.5</v>
      </c>
      <c r="I20" s="19">
        <f t="shared" si="3"/>
        <v>0</v>
      </c>
      <c r="J20" s="15"/>
    </row>
    <row r="21" ht="14.25" customHeight="1">
      <c r="B21" s="13" t="s">
        <v>27</v>
      </c>
      <c r="C21" s="16">
        <v>0.0</v>
      </c>
      <c r="D21" s="14" t="s">
        <v>13</v>
      </c>
      <c r="E21" s="14">
        <v>28.5</v>
      </c>
      <c r="F21" s="18">
        <f t="shared" si="6"/>
        <v>0</v>
      </c>
      <c r="G21" s="18">
        <f t="shared" si="2"/>
        <v>0</v>
      </c>
      <c r="H21" s="14">
        <v>107.0</v>
      </c>
      <c r="I21" s="19">
        <f t="shared" si="3"/>
        <v>0</v>
      </c>
      <c r="J21" s="15"/>
    </row>
    <row r="22" ht="14.25" customHeight="1">
      <c r="B22" s="13" t="s">
        <v>28</v>
      </c>
      <c r="C22" s="16">
        <v>0.0</v>
      </c>
      <c r="D22" s="14" t="s">
        <v>13</v>
      </c>
      <c r="E22" s="14">
        <v>28.5</v>
      </c>
      <c r="F22" s="18">
        <f t="shared" si="6"/>
        <v>0</v>
      </c>
      <c r="G22" s="18">
        <f t="shared" si="2"/>
        <v>0</v>
      </c>
      <c r="H22" s="14">
        <v>107.0</v>
      </c>
      <c r="I22" s="19">
        <f t="shared" si="3"/>
        <v>0</v>
      </c>
      <c r="J22" s="15"/>
    </row>
    <row r="23" ht="14.25" customHeight="1">
      <c r="B23" s="13" t="s">
        <v>29</v>
      </c>
      <c r="C23" s="16">
        <v>0.0</v>
      </c>
      <c r="D23" s="14">
        <v>4.5E-4</v>
      </c>
      <c r="E23" s="14">
        <v>35.2</v>
      </c>
      <c r="F23" s="18">
        <f t="shared" ref="F23:F24" si="7">C23*D23*E23/1000</f>
        <v>0</v>
      </c>
      <c r="G23" s="18">
        <f t="shared" si="2"/>
        <v>0</v>
      </c>
      <c r="H23" s="14">
        <v>44.4</v>
      </c>
      <c r="I23" s="19">
        <f t="shared" si="3"/>
        <v>0</v>
      </c>
      <c r="J23" s="15"/>
    </row>
    <row r="24" ht="14.25" customHeight="1">
      <c r="B24" s="13" t="s">
        <v>30</v>
      </c>
      <c r="C24" s="16">
        <v>0.0</v>
      </c>
      <c r="D24" s="14">
        <v>7.19E-4</v>
      </c>
      <c r="E24" s="14">
        <v>48.0</v>
      </c>
      <c r="F24" s="18">
        <f t="shared" si="7"/>
        <v>0</v>
      </c>
      <c r="G24" s="18">
        <f t="shared" si="2"/>
        <v>0</v>
      </c>
      <c r="H24" s="14">
        <v>55.7</v>
      </c>
      <c r="I24" s="19">
        <f t="shared" si="3"/>
        <v>0</v>
      </c>
      <c r="J24" s="15"/>
    </row>
    <row r="25" ht="14.25" customHeight="1">
      <c r="B25" s="13" t="s">
        <v>31</v>
      </c>
      <c r="C25" s="16">
        <v>0.0</v>
      </c>
      <c r="D25" s="14" t="s">
        <v>13</v>
      </c>
      <c r="E25" s="14">
        <v>9.4</v>
      </c>
      <c r="F25" s="18">
        <f t="shared" ref="F25:F26" si="8">C25*E25/1000</f>
        <v>0</v>
      </c>
      <c r="G25" s="18">
        <f t="shared" si="2"/>
        <v>0</v>
      </c>
      <c r="H25" s="14">
        <v>105.9</v>
      </c>
      <c r="I25" s="19">
        <f t="shared" si="3"/>
        <v>0</v>
      </c>
      <c r="J25" s="15"/>
    </row>
    <row r="26" ht="14.25" customHeight="1">
      <c r="B26" s="13" t="s">
        <v>32</v>
      </c>
      <c r="C26" s="16">
        <v>0.0</v>
      </c>
      <c r="D26" s="14" t="s">
        <v>13</v>
      </c>
      <c r="E26" s="14">
        <v>11.6</v>
      </c>
      <c r="F26" s="18">
        <f t="shared" si="8"/>
        <v>0</v>
      </c>
      <c r="G26" s="18">
        <f t="shared" si="2"/>
        <v>0</v>
      </c>
      <c r="H26" s="21">
        <v>0.0</v>
      </c>
      <c r="I26" s="19">
        <f t="shared" si="3"/>
        <v>0</v>
      </c>
      <c r="J26" s="15"/>
    </row>
    <row r="27" ht="14.25" customHeight="1">
      <c r="B27" s="13" t="s">
        <v>33</v>
      </c>
      <c r="C27" s="16">
        <v>0.0</v>
      </c>
      <c r="D27" s="14">
        <v>794.0</v>
      </c>
      <c r="E27" s="14">
        <v>27.0</v>
      </c>
      <c r="F27" s="18">
        <f t="shared" ref="F27:F30" si="9">C27*D27*E27/1000</f>
        <v>0</v>
      </c>
      <c r="G27" s="18">
        <f t="shared" si="2"/>
        <v>0</v>
      </c>
      <c r="H27" s="21">
        <v>0.0</v>
      </c>
      <c r="I27" s="19">
        <f t="shared" si="3"/>
        <v>0</v>
      </c>
      <c r="J27" s="15"/>
    </row>
    <row r="28" ht="14.25" customHeight="1">
      <c r="B28" s="13" t="s">
        <v>34</v>
      </c>
      <c r="C28" s="16">
        <v>0.0</v>
      </c>
      <c r="D28" s="14">
        <v>780.0</v>
      </c>
      <c r="E28" s="14">
        <v>27.0</v>
      </c>
      <c r="F28" s="18">
        <f t="shared" si="9"/>
        <v>0</v>
      </c>
      <c r="G28" s="18">
        <f t="shared" si="2"/>
        <v>0</v>
      </c>
      <c r="H28" s="21">
        <v>0.0</v>
      </c>
      <c r="I28" s="19">
        <f t="shared" si="3"/>
        <v>0</v>
      </c>
      <c r="J28" s="15"/>
    </row>
    <row r="29" ht="14.25" customHeight="1">
      <c r="B29" s="13" t="s">
        <v>35</v>
      </c>
      <c r="C29" s="16">
        <v>0.0</v>
      </c>
      <c r="D29" s="14">
        <v>0.00115</v>
      </c>
      <c r="E29" s="14">
        <v>50.4</v>
      </c>
      <c r="F29" s="18">
        <f t="shared" si="9"/>
        <v>0</v>
      </c>
      <c r="G29" s="18">
        <f t="shared" si="2"/>
        <v>0</v>
      </c>
      <c r="H29" s="21">
        <v>0.0</v>
      </c>
      <c r="I29" s="19">
        <f t="shared" si="3"/>
        <v>0</v>
      </c>
      <c r="J29" s="15"/>
    </row>
    <row r="30" ht="14.25" customHeight="1">
      <c r="B30" s="13" t="s">
        <v>36</v>
      </c>
      <c r="C30" s="16">
        <v>0.0</v>
      </c>
      <c r="D30" s="14">
        <v>7.19E-4</v>
      </c>
      <c r="E30" s="14">
        <v>48.0</v>
      </c>
      <c r="F30" s="18">
        <f t="shared" si="9"/>
        <v>0</v>
      </c>
      <c r="G30" s="18">
        <f t="shared" si="2"/>
        <v>0</v>
      </c>
      <c r="H30" s="21">
        <v>0.0</v>
      </c>
      <c r="I30" s="19">
        <f t="shared" si="3"/>
        <v>0</v>
      </c>
      <c r="J30" s="15"/>
    </row>
    <row r="31" ht="14.25" customHeight="1">
      <c r="B31" s="13" t="s">
        <v>37</v>
      </c>
      <c r="C31" s="14"/>
      <c r="D31" s="14"/>
      <c r="E31" s="14"/>
      <c r="F31" s="14"/>
      <c r="G31" s="14"/>
      <c r="H31" s="14"/>
      <c r="I31" s="14"/>
      <c r="J31" s="15"/>
    </row>
    <row r="32" ht="14.25" customHeight="1">
      <c r="B32" s="22" t="s">
        <v>38</v>
      </c>
      <c r="C32" s="16"/>
      <c r="D32" s="14" t="s">
        <v>13</v>
      </c>
      <c r="E32" s="14" t="s">
        <v>13</v>
      </c>
      <c r="F32" s="23">
        <f t="shared" ref="F32:F33" si="10">C32*4.1868/1000</f>
        <v>0</v>
      </c>
      <c r="G32" s="23">
        <f t="shared" ref="G32:G33" si="11">C32*1.163</f>
        <v>0</v>
      </c>
      <c r="H32" s="17">
        <v>0.3024</v>
      </c>
      <c r="I32" s="19">
        <f t="shared" ref="I32:I33" si="12">C32*H32</f>
        <v>0</v>
      </c>
      <c r="J32" s="15"/>
    </row>
    <row r="33" ht="14.25" customHeight="1">
      <c r="B33" s="13" t="s">
        <v>39</v>
      </c>
      <c r="C33" s="16"/>
      <c r="D33" s="14" t="s">
        <v>13</v>
      </c>
      <c r="E33" s="14" t="s">
        <v>13</v>
      </c>
      <c r="F33" s="23">
        <f t="shared" si="10"/>
        <v>0</v>
      </c>
      <c r="G33" s="23">
        <f t="shared" si="11"/>
        <v>0</v>
      </c>
      <c r="H33" s="14">
        <v>0.0</v>
      </c>
      <c r="I33" s="19">
        <f t="shared" si="12"/>
        <v>0</v>
      </c>
      <c r="J33" s="15"/>
    </row>
    <row r="34" ht="14.25" customHeight="1">
      <c r="B34" s="13" t="s">
        <v>40</v>
      </c>
      <c r="C34" s="14"/>
      <c r="D34" s="14"/>
      <c r="E34" s="14"/>
      <c r="F34" s="14"/>
      <c r="G34" s="14"/>
      <c r="H34" s="14"/>
      <c r="I34" s="14"/>
      <c r="J34" s="15"/>
    </row>
    <row r="35" ht="14.25" customHeight="1">
      <c r="B35" s="24" t="s">
        <v>41</v>
      </c>
      <c r="C35" s="16">
        <v>140.0</v>
      </c>
      <c r="D35" s="25" t="s">
        <v>13</v>
      </c>
      <c r="E35" s="25" t="s">
        <v>13</v>
      </c>
      <c r="F35" s="23">
        <f t="shared" ref="F35:F36" si="13">C35*3.6/1000</f>
        <v>0.504</v>
      </c>
      <c r="G35" s="26">
        <f t="shared" ref="G35:G36" si="14">C35</f>
        <v>140</v>
      </c>
      <c r="H35" s="17">
        <v>0.42</v>
      </c>
      <c r="I35" s="19">
        <f t="shared" ref="I35:I36" si="15">C35*H35</f>
        <v>58.8</v>
      </c>
    </row>
    <row r="36" ht="14.25" customHeight="1">
      <c r="B36" s="13" t="s">
        <v>42</v>
      </c>
      <c r="C36" s="16">
        <v>0.0</v>
      </c>
      <c r="D36" s="25" t="s">
        <v>13</v>
      </c>
      <c r="E36" s="25" t="s">
        <v>13</v>
      </c>
      <c r="F36" s="23">
        <f t="shared" si="13"/>
        <v>0</v>
      </c>
      <c r="G36" s="26">
        <f t="shared" si="14"/>
        <v>0</v>
      </c>
      <c r="H36" s="27">
        <v>0.0</v>
      </c>
      <c r="I36" s="19">
        <f t="shared" si="15"/>
        <v>0</v>
      </c>
    </row>
    <row r="37" ht="14.25" customHeight="1">
      <c r="B37" s="28" t="s">
        <v>43</v>
      </c>
      <c r="C37" s="29" t="s">
        <v>13</v>
      </c>
      <c r="D37" s="29" t="s">
        <v>13</v>
      </c>
      <c r="E37" s="29" t="s">
        <v>13</v>
      </c>
      <c r="F37" s="30">
        <f t="shared" ref="F37:G37" si="16">SUM(F7:F29,F32:F33,F35:F36)</f>
        <v>1.01</v>
      </c>
      <c r="G37" s="30">
        <f t="shared" si="16"/>
        <v>280.5668</v>
      </c>
      <c r="H37" s="29" t="s">
        <v>13</v>
      </c>
      <c r="I37" s="30">
        <f>SUM(I7:I29,I32:I33,I35:I36)</f>
        <v>106.617</v>
      </c>
    </row>
    <row r="38" ht="14.25" customHeight="1">
      <c r="B38" s="31"/>
      <c r="C38" s="31"/>
      <c r="D38" s="31"/>
      <c r="E38" s="31"/>
      <c r="F38" s="31"/>
      <c r="G38" s="31"/>
      <c r="H38" s="31"/>
      <c r="I38" s="31"/>
    </row>
    <row r="39" ht="14.25" customHeight="1"/>
    <row r="40" ht="14.25" customHeight="1">
      <c r="B40" s="3" t="s">
        <v>44</v>
      </c>
    </row>
    <row r="41" ht="14.25" customHeight="1">
      <c r="B41" s="3" t="s">
        <v>45</v>
      </c>
    </row>
    <row r="42" ht="14.25" customHeight="1">
      <c r="B42" s="3" t="s">
        <v>46</v>
      </c>
    </row>
    <row r="43" ht="14.25" customHeight="1">
      <c r="B43" s="32" t="s">
        <v>47</v>
      </c>
    </row>
    <row r="44" ht="189.75" customHeight="1">
      <c r="B44" s="33" t="s">
        <v>48</v>
      </c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</sheetData>
  <mergeCells count="9">
    <mergeCell ref="I4:I5"/>
    <mergeCell ref="B44:I44"/>
    <mergeCell ref="B2:I2"/>
    <mergeCell ref="B4:B5"/>
    <mergeCell ref="C4:C5"/>
    <mergeCell ref="D4:D5"/>
    <mergeCell ref="E4:E5"/>
    <mergeCell ref="F4:G4"/>
    <mergeCell ref="H4:H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2024-08-06T06:13:24Z</dcterms:created>
  <dc:creator>Ivan Zaika</dc:creator>
</cp:coreProperties>
</file>