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поживання паливаенергії таобся" sheetId="1" r:id="rId4"/>
    <sheet state="visible" name="Аркуш6" sheetId="2" r:id="rId5"/>
  </sheets>
  <definedNames/>
  <calcPr/>
  <extLst>
    <ext uri="GoogleSheetsCustomDataVersion2">
      <go:sheetsCustomData xmlns:go="http://customooxmlschemas.google.com/" r:id="rId6" roundtripDataChecksum="3p1XmYbW+atlCdtog96TxxvXXaycq3x45ReHyDlNK2Y="/>
    </ext>
  </extLst>
</workbook>
</file>

<file path=xl/sharedStrings.xml><?xml version="1.0" encoding="utf-8"?>
<sst xmlns="http://schemas.openxmlformats.org/spreadsheetml/2006/main" count="121" uniqueCount="73">
  <si>
    <t>Розрахунок обсягів споживання паливно-енергетичних ресурсів та викидів парникових газів  
(форма заповнюється для всіх типів проєктів )</t>
  </si>
  <si>
    <t>Тип споживаного палива або енергії</t>
  </si>
  <si>
    <t>Обсяг споживання в натуральних одиницях</t>
  </si>
  <si>
    <t>Густина рідкого/газового палива, т/м3</t>
  </si>
  <si>
    <t>Нижча теплотворна здатність палива (НТЗ), ТДж/тис. тонн</t>
  </si>
  <si>
    <t>Обсяг споживання в енергетичних одиницях</t>
  </si>
  <si>
    <t>Коєфіціент викидів парникових газів, тСО2/ТДж
 (для електроенергії - тСО2/МВт*год, для теплоенергії - тСО2/Гкал)</t>
  </si>
  <si>
    <t>Обсяг викидів парникових газів, тСО2</t>
  </si>
  <si>
    <t>ТДж 
(в 1 МВт*год= 0,0036 ТДж, в 1 Гкал =0,0041868 ТДж)</t>
  </si>
  <si>
    <t>МВт*год 
(в 1 ТДж=277,8 МВт*год, в 1 Гкал =1,163 МВт*год)</t>
  </si>
  <si>
    <t>Паливо, у тому числі:</t>
  </si>
  <si>
    <t>сира нафта (т)</t>
  </si>
  <si>
    <t>-</t>
  </si>
  <si>
    <t>водно-бітумна емульсія (т)</t>
  </si>
  <si>
    <t>газові конденсати (т)</t>
  </si>
  <si>
    <t>моторний бензин/автомобільний бензин (м3)</t>
  </si>
  <si>
    <t>гас (керосин) (крім палива гасового типу для реактивних двигунів) (м3)</t>
  </si>
  <si>
    <t>сланцеві оливи (т)</t>
  </si>
  <si>
    <t>газойль/дизельне паливо (м3)</t>
  </si>
  <si>
    <t>мазут (т)</t>
  </si>
  <si>
    <t>зріджені нафтові гази (ЗНГ) (нафтовий газ скраплений) (м3)</t>
  </si>
  <si>
    <t>етан (т)</t>
  </si>
  <si>
    <t>нафта/лігроїн (т)</t>
  </si>
  <si>
    <t>бітум/асфальт (т)</t>
  </si>
  <si>
    <t>мастила/мастильні матеріали (т)</t>
  </si>
  <si>
    <t>нафтовий кокс (т)</t>
  </si>
  <si>
    <t>нафтозаводська сировина (т)</t>
  </si>
  <si>
    <t>нафтозаводський газ (нескраплений) (м3)</t>
  </si>
  <si>
    <t>парафіни (т)</t>
  </si>
  <si>
    <t>уайт-спірит і бензин для промилово-технічних цілей (т)</t>
  </si>
  <si>
    <t>інші нафтопродукти (т)</t>
  </si>
  <si>
    <t>антрацит (т)</t>
  </si>
  <si>
    <t>коксівне вугілля (т)</t>
  </si>
  <si>
    <t>інші види бітумінозного вугілля (енергетичне вугілля) (т)</t>
  </si>
  <si>
    <t>напівбітумінозне вугілля (т)</t>
  </si>
  <si>
    <t>лігніт/буре вугілля (т)</t>
  </si>
  <si>
    <t>горючі сланці та бітумінозні піски (т)</t>
  </si>
  <si>
    <t>кам'яновугільні брикети (т)</t>
  </si>
  <si>
    <t>доменний кокс(у тому числі кокс і напівкокс, одержані з лігніту/вугілля кам'яного) (т)</t>
  </si>
  <si>
    <t>газовий кокс (т)</t>
  </si>
  <si>
    <t>кам'яновугільий дьоготь/ кам'новугільна смола (т)</t>
  </si>
  <si>
    <t>заводський газ (т)</t>
  </si>
  <si>
    <t>коксовий газ (м3)</t>
  </si>
  <si>
    <t>доменний газ (т)</t>
  </si>
  <si>
    <t>киснево-конвертерний газ (т)</t>
  </si>
  <si>
    <t>монооксид вуглецю (т)**</t>
  </si>
  <si>
    <t>природний газ (м3)</t>
  </si>
  <si>
    <t>промислові відходи (т)*</t>
  </si>
  <si>
    <t>нафтові відходи (у тому числі відпрацьовані мастила) (т)</t>
  </si>
  <si>
    <t>відпрацьовані шини (т)*</t>
  </si>
  <si>
    <t>метан (м3)***</t>
  </si>
  <si>
    <t>торф (т)</t>
  </si>
  <si>
    <t>деревина/відходи деревини (т)</t>
  </si>
  <si>
    <t>інша тверда біомаса (т)</t>
  </si>
  <si>
    <t>деревне вугілля (т)</t>
  </si>
  <si>
    <t>біоетанол (м3)</t>
  </si>
  <si>
    <t>біодизель (м3)</t>
  </si>
  <si>
    <t>інші рідкі біопалива (т)</t>
  </si>
  <si>
    <t>біогаз (м3)</t>
  </si>
  <si>
    <t>біометан (м3)</t>
  </si>
  <si>
    <t>Теплова енергія, у тому числі:</t>
  </si>
  <si>
    <t>з централізованого опалення (Гкал)</t>
  </si>
  <si>
    <t>з власної установки, що працює на сонячній енергії (Гкал)</t>
  </si>
  <si>
    <t xml:space="preserve">Електроенергія, у тому числі: </t>
  </si>
  <si>
    <t>з мережі (тис. кВт*год)</t>
  </si>
  <si>
    <t>з власної сонячної та/або  вітрової електростанції  (тис. кВт*год)</t>
  </si>
  <si>
    <t>Всього</t>
  </si>
  <si>
    <t>Заповнюються дані лише в колонку зеленого кольору</t>
  </si>
  <si>
    <t>Через коефіцієнт викидів парникових газів визначаєть обсяг викидів,тСО2 ("Обсяг споживання в ТДж"* "Коефіцієнт викидів")</t>
  </si>
  <si>
    <t>Рядок "Всього" показує суму всіх споживаних енергетичних ресурсів в енергетичних одиницях та обсяг викидів парникових газів</t>
  </si>
  <si>
    <t>Коєфіціенти викидів парникових газів та показники нижчої теплотворної здатності палива визначені відповідно до Додатку 3 Порядку здійснення моніторингу та звітності щодо викидів парникових газів, затвердженого постановою КМУ від 23.09.2020 №960, та Загальнодержавних зважених коефіцієнти викидів парникових газів,
що утворюються внаслідок споживання кінцевої енергії, затверджені постановою Кабінету Міністрів України від 05.02.2026 № 156.</t>
  </si>
  <si>
    <t>* - показники нижчої теплотворної здатності визначаються суб'єктом господарювання самостійно дослідним методом;
** - на основі нижчої теплотворної здатності, що дорівнює 10,12 ТДж/т;
***- на основі нижчої теплотворної здатності, що дорівнює 50,01 ТДж/т;
****- значення густини рідкого/газового палива визначене, як середнє значення (суб'єкт господарювання може застосувати інше значення визначене самостійно відповідно до характеристик палива)</t>
  </si>
  <si>
    <t xml:space="preserve">Згідно з Методологіями механізму чистого розвитку Рамкової конвенції Організації Об'єднаних Націй про зміну клімату викиди двоокису вуглецю від спалювання біомаси не враховуються. 
Зокрема, Методологія «Виробництво електричної та теплової енергії з біомаси» у пункті 17 передбачає, що під час спалювання біомаси для виробництва електричної та теплової енергії викиди двоокису вуглецю не враховуються. Також у пунктах 96 та 103 цієї Методології визначено які джерела викидів повинні враховуватися у проектах, при цьому викиди двоокису вуглецю від спалювання біомаси не враховуються. Біопаливо вважається СО2-нейтральним паливом, адже при його спалюванні двоокису вуглецю утворюється стільки, скільки було поглинуто рослинами під час росту.
Крім того, згідно з Керівними принципами національних інвентаризацій парникових газів, що є рекомендаціями Міжурядової групи експертів з питань зміни клімату (IPCC) викиди двоокису вуглецю від спалювання біопалива повідомляються як нульові в енергетичному секторі (Q2-10). Зокрема, у пункті 2.3.3.4 Stationary Combustion Guideline передбачено порядок обрахунку викидів з урахуванням викидів від спалювання біомаси.
Згідно з Директивою 2003/87/ЄС Європейського Парламенту та Ради від  13 жовтня 2003 року про встановлення схеми торгівлі викидами парникових газів передбачено, що коефіцієнт викидів парникових газів для біомаси повинен бути нульовим.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</si>
</sst>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2.0"/>
      <color theme="1"/>
      <name val="Calibri"/>
    </font>
    <font>
      <b/>
      <sz val="13.0"/>
      <color theme="1"/>
      <name val="Times New Roman"/>
    </font>
    <font>
      <color theme="1"/>
      <name val="Calibri"/>
    </font>
    <font>
      <b/>
      <sz val="13.0"/>
      <color rgb="FF000000"/>
      <name val="Times New Roman"/>
    </font>
    <font>
      <sz val="11.0"/>
      <color rgb="FF000000"/>
      <name val="Calibri"/>
    </font>
    <font/>
    <font>
      <sz val="9.0"/>
      <color rgb="FF000000"/>
      <name val="Calibri"/>
    </font>
    <font>
      <b/>
      <i/>
      <color theme="1"/>
      <name val="&quot;Times New Roman&quot;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D5A6BD"/>
        <bgColor rgb="FFD5A6BD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2" fontId="4" numFmtId="0" xfId="0" applyAlignment="1" applyFill="1" applyFont="1">
      <alignment horizontal="center" shrinkToFit="0" wrapText="0"/>
    </xf>
    <xf borderId="0" fillId="2" fontId="4" numFmtId="0" xfId="0" applyAlignment="1" applyFont="1">
      <alignment shrinkToFit="0" vertical="bottom" wrapText="0"/>
    </xf>
    <xf borderId="0" fillId="2" fontId="5" numFmtId="0" xfId="0" applyAlignment="1" applyFont="1">
      <alignment shrinkToFit="0" vertical="bottom" wrapText="0"/>
    </xf>
    <xf borderId="1" fillId="3" fontId="2" numFmtId="0" xfId="0" applyAlignment="1" applyBorder="1" applyFill="1" applyFont="1">
      <alignment horizontal="center" shrinkToFit="0" vertical="top" wrapText="1"/>
    </xf>
    <xf borderId="2" fillId="3" fontId="2" numFmtId="0" xfId="0" applyAlignment="1" applyBorder="1" applyFont="1">
      <alignment horizontal="center" shrinkToFit="0" wrapText="1"/>
    </xf>
    <xf borderId="3" fillId="0" fontId="6" numFmtId="0" xfId="0" applyBorder="1" applyFont="1"/>
    <xf borderId="0" fillId="0" fontId="3" numFmtId="0" xfId="0" applyAlignment="1" applyFont="1">
      <alignment horizontal="center"/>
    </xf>
    <xf borderId="4" fillId="0" fontId="6" numFmtId="0" xfId="0" applyBorder="1" applyFont="1"/>
    <xf borderId="5" fillId="3" fontId="2" numFmtId="0" xfId="0" applyAlignment="1" applyBorder="1" applyFont="1">
      <alignment horizontal="center" shrinkToFit="0" vertical="top" wrapText="1"/>
    </xf>
    <xf borderId="5" fillId="2" fontId="2" numFmtId="0" xfId="0" applyAlignment="1" applyBorder="1" applyFont="1">
      <alignment shrinkToFit="0" vertical="bottom" wrapText="1"/>
    </xf>
    <xf borderId="5" fillId="2" fontId="4" numFmtId="0" xfId="0" applyAlignment="1" applyBorder="1" applyFont="1">
      <alignment horizontal="right" shrinkToFit="0" vertical="bottom" wrapText="1"/>
    </xf>
    <xf borderId="0" fillId="2" fontId="7" numFmtId="0" xfId="0" applyAlignment="1" applyFont="1">
      <alignment horizontal="right" shrinkToFit="0" vertical="bottom" wrapText="0"/>
    </xf>
    <xf borderId="5" fillId="4" fontId="4" numFmtId="0" xfId="0" applyAlignment="1" applyBorder="1" applyFill="1" applyFont="1">
      <alignment horizontal="right" readingOrder="0" shrinkToFit="0" vertical="bottom" wrapText="1"/>
    </xf>
    <xf borderId="5" fillId="2" fontId="4" numFmtId="0" xfId="0" applyAlignment="1" applyBorder="1" applyFont="1">
      <alignment horizontal="right" readingOrder="0" shrinkToFit="0" vertical="bottom" wrapText="1"/>
    </xf>
    <xf borderId="5" fillId="5" fontId="4" numFmtId="0" xfId="0" applyAlignment="1" applyBorder="1" applyFill="1" applyFont="1">
      <alignment horizontal="right" shrinkToFit="0" vertical="bottom" wrapText="1"/>
    </xf>
    <xf borderId="5" fillId="6" fontId="4" numFmtId="0" xfId="0" applyAlignment="1" applyBorder="1" applyFill="1" applyFont="1">
      <alignment horizontal="right" shrinkToFit="0" vertical="bottom" wrapText="1"/>
    </xf>
    <xf borderId="5" fillId="0" fontId="2" numFmtId="0" xfId="0" applyAlignment="1" applyBorder="1" applyFont="1">
      <alignment readingOrder="0" shrinkToFit="0" vertical="bottom" wrapText="1"/>
    </xf>
    <xf borderId="5" fillId="4" fontId="4" numFmtId="0" xfId="0" applyAlignment="1" applyBorder="1" applyFont="1">
      <alignment horizontal="right" shrinkToFit="0" vertical="bottom" wrapText="1"/>
    </xf>
    <xf borderId="5" fillId="0" fontId="2" numFmtId="0" xfId="0" applyAlignment="1" applyBorder="1" applyFont="1">
      <alignment shrinkToFit="0" vertical="bottom" wrapText="1"/>
    </xf>
    <xf borderId="5" fillId="2" fontId="2" numFmtId="0" xfId="0" applyAlignment="1" applyBorder="1" applyFont="1">
      <alignment readingOrder="0" shrinkToFit="0" vertical="bottom" wrapText="1"/>
    </xf>
    <xf borderId="0" fillId="0" fontId="8" numFmtId="0" xfId="0" applyAlignment="1" applyFont="1">
      <alignment readingOrder="0"/>
    </xf>
    <xf borderId="5" fillId="5" fontId="4" numFmtId="0" xfId="0" applyAlignment="1" applyBorder="1" applyFont="1">
      <alignment horizontal="right" readingOrder="0" shrinkToFit="0" vertical="bottom" wrapText="1"/>
    </xf>
    <xf borderId="5" fillId="7" fontId="4" numFmtId="0" xfId="0" applyAlignment="1" applyBorder="1" applyFill="1" applyFont="1">
      <alignment horizontal="right" readingOrder="0" shrinkToFit="0" vertical="bottom" wrapText="1"/>
    </xf>
    <xf borderId="5" fillId="6" fontId="4" numFmtId="0" xfId="0" applyAlignment="1" applyBorder="1" applyFont="1">
      <alignment horizontal="right" readingOrder="0" shrinkToFit="0" vertical="bottom" wrapText="1"/>
    </xf>
    <xf borderId="5" fillId="7" fontId="4" numFmtId="0" xfId="0" applyAlignment="1" applyBorder="1" applyFont="1">
      <alignment horizontal="right" shrinkToFit="0" vertical="bottom" wrapText="1"/>
    </xf>
    <xf borderId="5" fillId="2" fontId="4" numFmtId="0" xfId="0" applyAlignment="1" applyBorder="1" applyFont="1">
      <alignment horizontal="left" readingOrder="0"/>
    </xf>
    <xf borderId="5" fillId="8" fontId="4" numFmtId="0" xfId="0" applyAlignment="1" applyBorder="1" applyFill="1" applyFont="1">
      <alignment horizontal="right" shrinkToFit="0" vertical="bottom" wrapText="1"/>
    </xf>
    <xf borderId="5" fillId="0" fontId="2" numFmtId="0" xfId="0" applyAlignment="1" applyBorder="1" applyFont="1">
      <alignment horizontal="right" shrinkToFit="0" wrapText="1"/>
    </xf>
    <xf borderId="5" fillId="8" fontId="2" numFmtId="0" xfId="0" applyAlignment="1" applyBorder="1" applyFont="1">
      <alignment shrinkToFit="0" wrapText="1"/>
    </xf>
    <xf borderId="0" fillId="0" fontId="9" numFmtId="0" xfId="0" applyAlignment="1" applyFont="1">
      <alignment readingOrder="0"/>
    </xf>
    <xf borderId="5" fillId="0" fontId="2" numFmtId="0" xfId="0" applyAlignment="1" applyBorder="1" applyFont="1">
      <alignment shrinkToFit="0" wrapText="1"/>
    </xf>
    <xf borderId="5" fillId="0" fontId="2" numFmtId="0" xfId="0" applyAlignment="1" applyBorder="1" applyFont="1">
      <alignment horizontal="right" shrinkToFit="0" wrapText="0"/>
    </xf>
    <xf borderId="5" fillId="0" fontId="2" numFmtId="0" xfId="0" applyAlignment="1" applyBorder="1" applyFont="1">
      <alignment horizontal="right"/>
    </xf>
    <xf borderId="5" fillId="9" fontId="2" numFmtId="0" xfId="0" applyAlignment="1" applyBorder="1" applyFill="1" applyFont="1">
      <alignment horizontal="right"/>
    </xf>
    <xf borderId="0" fillId="0" fontId="2" numFmtId="0" xfId="0" applyFont="1"/>
    <xf borderId="0" fillId="0" fontId="9" numFmtId="0" xfId="0" applyAlignment="1" applyFont="1">
      <alignment horizontal="left" readingOrder="0" shrinkToFit="0" vertical="top" wrapText="1"/>
    </xf>
    <xf borderId="0" fillId="7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3.71"/>
    <col customWidth="1" min="3" max="3" width="17.57"/>
    <col customWidth="1" min="4" max="6" width="16.57"/>
    <col customWidth="1" min="7" max="7" width="16.14"/>
    <col customWidth="1" min="8" max="8" width="21.29"/>
    <col customWidth="1" min="9" max="9" width="19.71"/>
    <col customWidth="1" min="10" max="29" width="8.71"/>
  </cols>
  <sheetData>
    <row r="1" ht="14.25" customHeight="1">
      <c r="I1" s="1"/>
    </row>
    <row r="2" ht="41.25" customHeight="1">
      <c r="B2" s="2" t="s">
        <v>0</v>
      </c>
      <c r="J2" s="3"/>
    </row>
    <row r="3" ht="14.25" customHeight="1">
      <c r="B3" s="4"/>
      <c r="C3" s="4"/>
      <c r="D3" s="4"/>
      <c r="E3" s="4"/>
      <c r="F3" s="4"/>
      <c r="G3" s="4"/>
      <c r="H3" s="4"/>
      <c r="I3" s="5"/>
      <c r="J3" s="6"/>
    </row>
    <row r="4" ht="36.0" customHeight="1">
      <c r="B4" s="7" t="s">
        <v>1</v>
      </c>
      <c r="C4" s="7" t="s">
        <v>2</v>
      </c>
      <c r="D4" s="7" t="s">
        <v>3</v>
      </c>
      <c r="E4" s="7" t="s">
        <v>4</v>
      </c>
      <c r="F4" s="8" t="s">
        <v>5</v>
      </c>
      <c r="G4" s="9"/>
      <c r="H4" s="7" t="s">
        <v>6</v>
      </c>
      <c r="I4" s="7" t="s">
        <v>7</v>
      </c>
      <c r="J4" s="10"/>
    </row>
    <row r="5" ht="145.5" customHeight="1">
      <c r="B5" s="11"/>
      <c r="C5" s="11"/>
      <c r="D5" s="11"/>
      <c r="E5" s="11"/>
      <c r="F5" s="12" t="s">
        <v>8</v>
      </c>
      <c r="G5" s="12" t="s">
        <v>9</v>
      </c>
      <c r="H5" s="11"/>
      <c r="I5" s="11"/>
      <c r="J5" s="10"/>
    </row>
    <row r="6" ht="14.25" customHeight="1">
      <c r="B6" s="13" t="s">
        <v>10</v>
      </c>
      <c r="C6" s="14"/>
      <c r="D6" s="14"/>
      <c r="E6" s="14"/>
      <c r="F6" s="14"/>
      <c r="G6" s="14"/>
      <c r="H6" s="14"/>
      <c r="I6" s="14"/>
      <c r="J6" s="15"/>
    </row>
    <row r="7" ht="14.25" customHeight="1">
      <c r="B7" s="13" t="s">
        <v>11</v>
      </c>
      <c r="C7" s="16">
        <v>0.0</v>
      </c>
      <c r="D7" s="14" t="s">
        <v>12</v>
      </c>
      <c r="E7" s="17">
        <v>42.3</v>
      </c>
      <c r="F7" s="18">
        <f t="shared" ref="F7:F9" si="1">C7*E7/1000</f>
        <v>0</v>
      </c>
      <c r="G7" s="18">
        <f t="shared" ref="G7:G46" si="2">F7*277.8</f>
        <v>0</v>
      </c>
      <c r="H7" s="14">
        <v>73.3</v>
      </c>
      <c r="I7" s="19">
        <f t="shared" ref="I7:I46" si="3">F7*H7</f>
        <v>0</v>
      </c>
      <c r="J7" s="15"/>
    </row>
    <row r="8" ht="14.25" customHeight="1">
      <c r="B8" s="20" t="s">
        <v>13</v>
      </c>
      <c r="C8" s="21">
        <v>0.0</v>
      </c>
      <c r="D8" s="17" t="s">
        <v>12</v>
      </c>
      <c r="E8" s="17">
        <v>27.5</v>
      </c>
      <c r="F8" s="18">
        <f t="shared" si="1"/>
        <v>0</v>
      </c>
      <c r="G8" s="18">
        <f t="shared" si="2"/>
        <v>0</v>
      </c>
      <c r="H8" s="17">
        <v>77.0</v>
      </c>
      <c r="I8" s="19">
        <f t="shared" si="3"/>
        <v>0</v>
      </c>
      <c r="J8" s="15"/>
    </row>
    <row r="9" ht="14.25" customHeight="1">
      <c r="B9" s="22" t="s">
        <v>14</v>
      </c>
      <c r="C9" s="21">
        <v>0.0</v>
      </c>
      <c r="D9" s="14" t="s">
        <v>12</v>
      </c>
      <c r="E9" s="17">
        <v>44.2</v>
      </c>
      <c r="F9" s="18">
        <f t="shared" si="1"/>
        <v>0</v>
      </c>
      <c r="G9" s="18">
        <f t="shared" si="2"/>
        <v>0</v>
      </c>
      <c r="H9" s="17">
        <v>64.2</v>
      </c>
      <c r="I9" s="19">
        <f t="shared" si="3"/>
        <v>0</v>
      </c>
      <c r="J9" s="15"/>
    </row>
    <row r="10" ht="14.25" customHeight="1">
      <c r="B10" s="13" t="s">
        <v>15</v>
      </c>
      <c r="C10" s="16">
        <v>0.0</v>
      </c>
      <c r="D10" s="14">
        <v>0.745</v>
      </c>
      <c r="E10" s="17">
        <v>44.3</v>
      </c>
      <c r="F10" s="18">
        <f t="shared" ref="F10:F11" si="4">C10*D10*E10/1000</f>
        <v>0</v>
      </c>
      <c r="G10" s="18">
        <f t="shared" si="2"/>
        <v>0</v>
      </c>
      <c r="H10" s="17">
        <v>69.3</v>
      </c>
      <c r="I10" s="19">
        <f t="shared" si="3"/>
        <v>0</v>
      </c>
      <c r="J10" s="15"/>
    </row>
    <row r="11" ht="39.75" customHeight="1">
      <c r="B11" s="13" t="s">
        <v>16</v>
      </c>
      <c r="C11" s="16">
        <v>0.0</v>
      </c>
      <c r="D11" s="14">
        <v>0.81</v>
      </c>
      <c r="E11" s="17">
        <v>43.8</v>
      </c>
      <c r="F11" s="18">
        <f t="shared" si="4"/>
        <v>0</v>
      </c>
      <c r="G11" s="18">
        <f t="shared" si="2"/>
        <v>0</v>
      </c>
      <c r="H11" s="17">
        <v>71.9</v>
      </c>
      <c r="I11" s="19">
        <f t="shared" si="3"/>
        <v>0</v>
      </c>
      <c r="J11" s="15"/>
    </row>
    <row r="12" ht="14.25" customHeight="1">
      <c r="B12" s="23" t="s">
        <v>17</v>
      </c>
      <c r="C12" s="21">
        <v>0.0</v>
      </c>
      <c r="D12" s="17" t="s">
        <v>12</v>
      </c>
      <c r="E12" s="17">
        <v>38.1</v>
      </c>
      <c r="F12" s="18">
        <f>C12*E12/1000</f>
        <v>0</v>
      </c>
      <c r="G12" s="18">
        <f t="shared" si="2"/>
        <v>0</v>
      </c>
      <c r="H12" s="17">
        <v>73.3</v>
      </c>
      <c r="I12" s="19">
        <f t="shared" si="3"/>
        <v>0</v>
      </c>
      <c r="J12" s="15"/>
    </row>
    <row r="13" ht="14.25" customHeight="1">
      <c r="B13" s="13" t="s">
        <v>18</v>
      </c>
      <c r="C13" s="21">
        <v>0.0</v>
      </c>
      <c r="D13" s="14">
        <v>0.832</v>
      </c>
      <c r="E13" s="17">
        <v>43.0</v>
      </c>
      <c r="F13" s="18">
        <f>C13*D13*E13/1000</f>
        <v>0</v>
      </c>
      <c r="G13" s="18">
        <f t="shared" si="2"/>
        <v>0</v>
      </c>
      <c r="H13" s="17">
        <v>74.1</v>
      </c>
      <c r="I13" s="19">
        <f t="shared" si="3"/>
        <v>0</v>
      </c>
      <c r="J13" s="15"/>
    </row>
    <row r="14" ht="14.25" customHeight="1">
      <c r="B14" s="13" t="s">
        <v>19</v>
      </c>
      <c r="C14" s="21">
        <v>0.0</v>
      </c>
      <c r="D14" s="14" t="s">
        <v>12</v>
      </c>
      <c r="E14" s="17">
        <v>40.4</v>
      </c>
      <c r="F14" s="18">
        <f>C14*E14/1000</f>
        <v>0</v>
      </c>
      <c r="G14" s="18">
        <f t="shared" si="2"/>
        <v>0</v>
      </c>
      <c r="H14" s="17">
        <v>77.4</v>
      </c>
      <c r="I14" s="19">
        <f t="shared" si="3"/>
        <v>0</v>
      </c>
      <c r="J14" s="15"/>
    </row>
    <row r="15" ht="14.25" customHeight="1">
      <c r="B15" s="13" t="s">
        <v>20</v>
      </c>
      <c r="C15" s="21">
        <v>0.0</v>
      </c>
      <c r="D15" s="14">
        <v>0.51</v>
      </c>
      <c r="E15" s="17">
        <v>47.3</v>
      </c>
      <c r="F15" s="18">
        <f>C15*D15*E15/1000</f>
        <v>0</v>
      </c>
      <c r="G15" s="18">
        <f t="shared" si="2"/>
        <v>0</v>
      </c>
      <c r="H15" s="17">
        <v>63.1</v>
      </c>
      <c r="I15" s="19">
        <f t="shared" si="3"/>
        <v>0</v>
      </c>
      <c r="J15" s="15"/>
    </row>
    <row r="16" ht="14.25" customHeight="1">
      <c r="B16" s="23" t="s">
        <v>21</v>
      </c>
      <c r="C16" s="21">
        <v>0.0</v>
      </c>
      <c r="D16" s="17" t="s">
        <v>12</v>
      </c>
      <c r="E16" s="17">
        <v>46.4</v>
      </c>
      <c r="F16" s="18">
        <f t="shared" ref="F16:F21" si="5">C16*E16/1000</f>
        <v>0</v>
      </c>
      <c r="G16" s="18">
        <f t="shared" si="2"/>
        <v>0</v>
      </c>
      <c r="H16" s="17">
        <v>61.6</v>
      </c>
      <c r="I16" s="19">
        <f t="shared" si="3"/>
        <v>0</v>
      </c>
      <c r="J16" s="15"/>
    </row>
    <row r="17" ht="14.25" customHeight="1">
      <c r="B17" s="23" t="s">
        <v>22</v>
      </c>
      <c r="C17" s="21">
        <v>0.0</v>
      </c>
      <c r="D17" s="17" t="s">
        <v>12</v>
      </c>
      <c r="E17" s="17">
        <v>44.5</v>
      </c>
      <c r="F17" s="18">
        <f t="shared" si="5"/>
        <v>0</v>
      </c>
      <c r="G17" s="18">
        <f t="shared" si="2"/>
        <v>0</v>
      </c>
      <c r="H17" s="17">
        <v>73.3</v>
      </c>
      <c r="I17" s="19">
        <f t="shared" si="3"/>
        <v>0</v>
      </c>
      <c r="J17" s="15"/>
    </row>
    <row r="18" ht="14.25" customHeight="1">
      <c r="B18" s="23" t="s">
        <v>23</v>
      </c>
      <c r="C18" s="21">
        <v>0.0</v>
      </c>
      <c r="D18" s="17" t="s">
        <v>12</v>
      </c>
      <c r="E18" s="17">
        <v>40.2</v>
      </c>
      <c r="F18" s="18">
        <f t="shared" si="5"/>
        <v>0</v>
      </c>
      <c r="G18" s="18">
        <f t="shared" si="2"/>
        <v>0</v>
      </c>
      <c r="H18" s="17">
        <v>80.7</v>
      </c>
      <c r="I18" s="19">
        <f t="shared" si="3"/>
        <v>0</v>
      </c>
      <c r="J18" s="15"/>
    </row>
    <row r="19" ht="14.25" customHeight="1">
      <c r="B19" s="13" t="s">
        <v>24</v>
      </c>
      <c r="C19" s="16">
        <v>0.0</v>
      </c>
      <c r="D19" s="14" t="s">
        <v>12</v>
      </c>
      <c r="E19" s="17">
        <v>40.2</v>
      </c>
      <c r="F19" s="18">
        <f t="shared" si="5"/>
        <v>0</v>
      </c>
      <c r="G19" s="18">
        <f t="shared" si="2"/>
        <v>0</v>
      </c>
      <c r="H19" s="14">
        <v>73.3</v>
      </c>
      <c r="I19" s="19">
        <f t="shared" si="3"/>
        <v>0</v>
      </c>
      <c r="J19" s="15"/>
    </row>
    <row r="20" ht="14.25" customHeight="1">
      <c r="B20" s="13" t="s">
        <v>25</v>
      </c>
      <c r="C20" s="21">
        <v>0.0</v>
      </c>
      <c r="D20" s="14" t="s">
        <v>12</v>
      </c>
      <c r="E20" s="17">
        <v>32.5</v>
      </c>
      <c r="F20" s="18">
        <f t="shared" si="5"/>
        <v>0</v>
      </c>
      <c r="G20" s="18">
        <f t="shared" si="2"/>
        <v>0</v>
      </c>
      <c r="H20" s="14">
        <v>97.5</v>
      </c>
      <c r="I20" s="19">
        <f t="shared" si="3"/>
        <v>0</v>
      </c>
      <c r="J20" s="15"/>
    </row>
    <row r="21" ht="14.25" customHeight="1">
      <c r="B21" s="23" t="s">
        <v>26</v>
      </c>
      <c r="C21" s="21">
        <v>0.0</v>
      </c>
      <c r="D21" s="17" t="s">
        <v>12</v>
      </c>
      <c r="E21" s="17">
        <v>43.0</v>
      </c>
      <c r="F21" s="18">
        <f t="shared" si="5"/>
        <v>0</v>
      </c>
      <c r="G21" s="18">
        <f t="shared" si="2"/>
        <v>0</v>
      </c>
      <c r="H21" s="17">
        <v>73.3</v>
      </c>
      <c r="I21" s="19">
        <f t="shared" si="3"/>
        <v>0</v>
      </c>
      <c r="J21" s="15"/>
    </row>
    <row r="22" ht="38.25" customHeight="1">
      <c r="B22" s="13" t="s">
        <v>27</v>
      </c>
      <c r="C22" s="21">
        <v>0.0</v>
      </c>
      <c r="D22" s="14">
        <v>0.0021</v>
      </c>
      <c r="E22" s="17">
        <v>49.5</v>
      </c>
      <c r="F22" s="18">
        <f>C22*D22*E22/1000</f>
        <v>0</v>
      </c>
      <c r="G22" s="18">
        <f t="shared" si="2"/>
        <v>0</v>
      </c>
      <c r="H22" s="17">
        <v>57.6</v>
      </c>
      <c r="I22" s="19">
        <f t="shared" si="3"/>
        <v>0</v>
      </c>
      <c r="J22" s="15"/>
    </row>
    <row r="23" ht="14.25" customHeight="1">
      <c r="B23" s="23" t="s">
        <v>28</v>
      </c>
      <c r="C23" s="16">
        <v>0.0</v>
      </c>
      <c r="D23" s="17" t="s">
        <v>12</v>
      </c>
      <c r="E23" s="17">
        <v>40.2</v>
      </c>
      <c r="F23" s="18">
        <f t="shared" ref="F23:F36" si="6">C23*E23/1000</f>
        <v>0</v>
      </c>
      <c r="G23" s="18">
        <f t="shared" si="2"/>
        <v>0</v>
      </c>
      <c r="H23" s="17">
        <v>73.3</v>
      </c>
      <c r="I23" s="19">
        <f t="shared" si="3"/>
        <v>0</v>
      </c>
      <c r="J23" s="15"/>
    </row>
    <row r="24" ht="31.5" customHeight="1">
      <c r="B24" s="23" t="s">
        <v>29</v>
      </c>
      <c r="C24" s="16">
        <v>0.0</v>
      </c>
      <c r="D24" s="17" t="s">
        <v>12</v>
      </c>
      <c r="E24" s="17">
        <v>40.2</v>
      </c>
      <c r="F24" s="18">
        <f t="shared" si="6"/>
        <v>0</v>
      </c>
      <c r="G24" s="18">
        <f t="shared" si="2"/>
        <v>0</v>
      </c>
      <c r="H24" s="17">
        <v>73.3</v>
      </c>
      <c r="I24" s="19">
        <f t="shared" si="3"/>
        <v>0</v>
      </c>
      <c r="J24" s="15"/>
    </row>
    <row r="25" ht="14.25" customHeight="1">
      <c r="B25" s="13" t="s">
        <v>30</v>
      </c>
      <c r="C25" s="21">
        <v>0.0</v>
      </c>
      <c r="D25" s="14" t="s">
        <v>12</v>
      </c>
      <c r="E25" s="17">
        <v>40.2</v>
      </c>
      <c r="F25" s="18">
        <f t="shared" si="6"/>
        <v>0</v>
      </c>
      <c r="G25" s="18">
        <f t="shared" si="2"/>
        <v>0</v>
      </c>
      <c r="H25" s="14">
        <v>73.3</v>
      </c>
      <c r="I25" s="19">
        <f t="shared" si="3"/>
        <v>0</v>
      </c>
      <c r="J25" s="15"/>
    </row>
    <row r="26" ht="14.25" customHeight="1">
      <c r="B26" s="23" t="s">
        <v>31</v>
      </c>
      <c r="C26" s="16">
        <v>0.0</v>
      </c>
      <c r="D26" s="17" t="s">
        <v>12</v>
      </c>
      <c r="E26" s="17">
        <v>26.7</v>
      </c>
      <c r="F26" s="18">
        <f t="shared" si="6"/>
        <v>0</v>
      </c>
      <c r="G26" s="18">
        <f t="shared" si="2"/>
        <v>0</v>
      </c>
      <c r="H26" s="17">
        <v>98.3</v>
      </c>
      <c r="I26" s="19">
        <f t="shared" si="3"/>
        <v>0</v>
      </c>
      <c r="J26" s="15"/>
    </row>
    <row r="27" ht="14.25" customHeight="1">
      <c r="B27" s="23" t="s">
        <v>32</v>
      </c>
      <c r="C27" s="16">
        <v>0.0</v>
      </c>
      <c r="D27" s="17" t="s">
        <v>12</v>
      </c>
      <c r="E27" s="17">
        <v>28.2</v>
      </c>
      <c r="F27" s="18">
        <f t="shared" si="6"/>
        <v>0</v>
      </c>
      <c r="G27" s="18">
        <f t="shared" si="2"/>
        <v>0</v>
      </c>
      <c r="H27" s="17">
        <v>94.6</v>
      </c>
      <c r="I27" s="19">
        <f t="shared" si="3"/>
        <v>0</v>
      </c>
      <c r="J27" s="15"/>
    </row>
    <row r="28" ht="31.5" customHeight="1">
      <c r="B28" s="13" t="s">
        <v>33</v>
      </c>
      <c r="C28" s="16">
        <v>0.0</v>
      </c>
      <c r="D28" s="14" t="s">
        <v>12</v>
      </c>
      <c r="E28" s="17">
        <v>25.8</v>
      </c>
      <c r="F28" s="18">
        <f t="shared" si="6"/>
        <v>0</v>
      </c>
      <c r="G28" s="18">
        <f t="shared" si="2"/>
        <v>0</v>
      </c>
      <c r="H28" s="17">
        <v>94.6</v>
      </c>
      <c r="I28" s="19">
        <f t="shared" si="3"/>
        <v>0</v>
      </c>
      <c r="J28" s="15"/>
    </row>
    <row r="29" ht="14.25" customHeight="1">
      <c r="B29" s="23" t="s">
        <v>34</v>
      </c>
      <c r="C29" s="16">
        <v>0.0</v>
      </c>
      <c r="D29" s="17" t="s">
        <v>12</v>
      </c>
      <c r="E29" s="17">
        <v>18.9</v>
      </c>
      <c r="F29" s="18">
        <f t="shared" si="6"/>
        <v>0</v>
      </c>
      <c r="G29" s="18">
        <f t="shared" si="2"/>
        <v>0</v>
      </c>
      <c r="H29" s="17">
        <v>96.1</v>
      </c>
      <c r="I29" s="19">
        <f t="shared" si="3"/>
        <v>0</v>
      </c>
      <c r="J29" s="15"/>
    </row>
    <row r="30" ht="14.25" customHeight="1">
      <c r="B30" s="23" t="s">
        <v>35</v>
      </c>
      <c r="C30" s="16">
        <v>0.0</v>
      </c>
      <c r="D30" s="14" t="s">
        <v>12</v>
      </c>
      <c r="E30" s="17">
        <v>11.9</v>
      </c>
      <c r="F30" s="18">
        <f t="shared" si="6"/>
        <v>0</v>
      </c>
      <c r="G30" s="18">
        <f t="shared" si="2"/>
        <v>0</v>
      </c>
      <c r="H30" s="17">
        <v>101.0</v>
      </c>
      <c r="I30" s="19">
        <f t="shared" si="3"/>
        <v>0</v>
      </c>
      <c r="J30" s="15"/>
    </row>
    <row r="31" ht="14.25" customHeight="1">
      <c r="B31" s="23" t="s">
        <v>36</v>
      </c>
      <c r="C31" s="16">
        <v>0.0</v>
      </c>
      <c r="D31" s="17" t="s">
        <v>12</v>
      </c>
      <c r="E31" s="17">
        <v>8.9</v>
      </c>
      <c r="F31" s="18">
        <f t="shared" si="6"/>
        <v>0</v>
      </c>
      <c r="G31" s="18">
        <f t="shared" si="2"/>
        <v>0</v>
      </c>
      <c r="H31" s="17">
        <v>107.0</v>
      </c>
      <c r="I31" s="19">
        <f t="shared" si="3"/>
        <v>0</v>
      </c>
      <c r="J31" s="15"/>
    </row>
    <row r="32" ht="14.25" customHeight="1">
      <c r="B32" s="13" t="s">
        <v>37</v>
      </c>
      <c r="C32" s="21">
        <v>0.0</v>
      </c>
      <c r="D32" s="14" t="s">
        <v>12</v>
      </c>
      <c r="E32" s="17">
        <v>20.7</v>
      </c>
      <c r="F32" s="18">
        <f t="shared" si="6"/>
        <v>0</v>
      </c>
      <c r="G32" s="18">
        <f t="shared" si="2"/>
        <v>0</v>
      </c>
      <c r="H32" s="14">
        <v>97.5</v>
      </c>
      <c r="I32" s="19">
        <f t="shared" si="3"/>
        <v>0</v>
      </c>
      <c r="J32" s="15"/>
    </row>
    <row r="33" ht="31.5" customHeight="1">
      <c r="B33" s="13" t="s">
        <v>38</v>
      </c>
      <c r="C33" s="21">
        <v>0.0</v>
      </c>
      <c r="D33" s="14" t="s">
        <v>12</v>
      </c>
      <c r="E33" s="17">
        <v>28.2</v>
      </c>
      <c r="F33" s="18">
        <f t="shared" si="6"/>
        <v>0</v>
      </c>
      <c r="G33" s="18">
        <f t="shared" si="2"/>
        <v>0</v>
      </c>
      <c r="H33" s="14">
        <v>107.0</v>
      </c>
      <c r="I33" s="19">
        <f t="shared" si="3"/>
        <v>0</v>
      </c>
      <c r="J33" s="15"/>
    </row>
    <row r="34" ht="14.25" customHeight="1">
      <c r="B34" s="13" t="s">
        <v>39</v>
      </c>
      <c r="C34" s="21">
        <v>0.0</v>
      </c>
      <c r="D34" s="14" t="s">
        <v>12</v>
      </c>
      <c r="E34" s="17">
        <v>28.2</v>
      </c>
      <c r="F34" s="18">
        <f t="shared" si="6"/>
        <v>0</v>
      </c>
      <c r="G34" s="18">
        <f t="shared" si="2"/>
        <v>0</v>
      </c>
      <c r="H34" s="14">
        <v>107.0</v>
      </c>
      <c r="I34" s="19">
        <f t="shared" si="3"/>
        <v>0</v>
      </c>
      <c r="J34" s="15"/>
    </row>
    <row r="35" ht="34.5" customHeight="1">
      <c r="B35" s="23" t="s">
        <v>40</v>
      </c>
      <c r="C35" s="21">
        <v>0.0</v>
      </c>
      <c r="D35" s="17" t="s">
        <v>12</v>
      </c>
      <c r="E35" s="17">
        <v>28.0</v>
      </c>
      <c r="F35" s="18">
        <f t="shared" si="6"/>
        <v>0</v>
      </c>
      <c r="G35" s="18">
        <f t="shared" si="2"/>
        <v>0</v>
      </c>
      <c r="H35" s="17">
        <v>80.7</v>
      </c>
      <c r="I35" s="19">
        <f t="shared" si="3"/>
        <v>0</v>
      </c>
      <c r="J35" s="15"/>
    </row>
    <row r="36" ht="14.25" customHeight="1">
      <c r="B36" s="23" t="s">
        <v>41</v>
      </c>
      <c r="C36" s="21">
        <v>0.0</v>
      </c>
      <c r="D36" s="17" t="s">
        <v>12</v>
      </c>
      <c r="E36" s="17">
        <v>38.7</v>
      </c>
      <c r="F36" s="18">
        <f t="shared" si="6"/>
        <v>0</v>
      </c>
      <c r="G36" s="18">
        <f t="shared" si="2"/>
        <v>0</v>
      </c>
      <c r="H36" s="17">
        <v>44.4</v>
      </c>
      <c r="I36" s="19">
        <f t="shared" si="3"/>
        <v>0</v>
      </c>
      <c r="J36" s="15"/>
    </row>
    <row r="37" ht="14.25" customHeight="1">
      <c r="B37" s="13" t="s">
        <v>42</v>
      </c>
      <c r="C37" s="21">
        <v>0.0</v>
      </c>
      <c r="D37" s="14">
        <v>4.5E-4</v>
      </c>
      <c r="E37" s="17">
        <v>38.7</v>
      </c>
      <c r="F37" s="18">
        <f>C37*D37*E37/1000</f>
        <v>0</v>
      </c>
      <c r="G37" s="18">
        <f t="shared" si="2"/>
        <v>0</v>
      </c>
      <c r="H37" s="14">
        <v>44.4</v>
      </c>
      <c r="I37" s="19">
        <f t="shared" si="3"/>
        <v>0</v>
      </c>
      <c r="J37" s="15"/>
    </row>
    <row r="38" ht="14.25" customHeight="1">
      <c r="B38" s="23" t="s">
        <v>43</v>
      </c>
      <c r="C38" s="21">
        <v>0.0</v>
      </c>
      <c r="D38" s="17" t="s">
        <v>12</v>
      </c>
      <c r="E38" s="17">
        <v>2.47</v>
      </c>
      <c r="F38" s="18">
        <f t="shared" ref="F38:F40" si="7">C38*E38/1000</f>
        <v>0</v>
      </c>
      <c r="G38" s="18">
        <f t="shared" si="2"/>
        <v>0</v>
      </c>
      <c r="H38" s="17">
        <v>260.0</v>
      </c>
      <c r="I38" s="19">
        <f t="shared" si="3"/>
        <v>0</v>
      </c>
      <c r="J38" s="15"/>
    </row>
    <row r="39" ht="14.25" customHeight="1">
      <c r="B39" s="23" t="s">
        <v>44</v>
      </c>
      <c r="C39" s="21">
        <v>0.0</v>
      </c>
      <c r="D39" s="17" t="s">
        <v>12</v>
      </c>
      <c r="E39" s="17">
        <v>7.06</v>
      </c>
      <c r="F39" s="18">
        <f t="shared" si="7"/>
        <v>0</v>
      </c>
      <c r="G39" s="18">
        <f t="shared" si="2"/>
        <v>0</v>
      </c>
      <c r="H39" s="17">
        <v>182.0</v>
      </c>
      <c r="I39" s="19">
        <f t="shared" si="3"/>
        <v>0</v>
      </c>
      <c r="J39" s="15"/>
    </row>
    <row r="40" ht="14.25" customHeight="1">
      <c r="B40" s="23" t="s">
        <v>45</v>
      </c>
      <c r="C40" s="21">
        <v>0.0</v>
      </c>
      <c r="D40" s="17" t="s">
        <v>12</v>
      </c>
      <c r="E40" s="17">
        <v>10.1</v>
      </c>
      <c r="F40" s="18">
        <f t="shared" si="7"/>
        <v>0</v>
      </c>
      <c r="G40" s="18">
        <f t="shared" si="2"/>
        <v>0</v>
      </c>
      <c r="H40" s="17">
        <v>155.2</v>
      </c>
      <c r="I40" s="19">
        <f t="shared" si="3"/>
        <v>0</v>
      </c>
      <c r="J40" s="15"/>
    </row>
    <row r="41" ht="14.25" customHeight="1">
      <c r="B41" s="13" t="s">
        <v>46</v>
      </c>
      <c r="C41" s="24">
        <v>0.0</v>
      </c>
      <c r="D41" s="14">
        <v>7.19E-4</v>
      </c>
      <c r="E41" s="14">
        <v>48.0</v>
      </c>
      <c r="F41" s="18">
        <f>C41*D41*E41/1000</f>
        <v>0</v>
      </c>
      <c r="G41" s="18">
        <f t="shared" si="2"/>
        <v>0</v>
      </c>
      <c r="H41" s="17">
        <v>56.1</v>
      </c>
      <c r="I41" s="19">
        <f t="shared" si="3"/>
        <v>0</v>
      </c>
      <c r="J41" s="15"/>
    </row>
    <row r="42" ht="14.25" customHeight="1">
      <c r="B42" s="23" t="s">
        <v>47</v>
      </c>
      <c r="C42" s="21">
        <v>0.0</v>
      </c>
      <c r="D42" s="17" t="s">
        <v>12</v>
      </c>
      <c r="E42" s="17"/>
      <c r="F42" s="18">
        <f t="shared" ref="F42:F46" si="8">C42*E42/1000</f>
        <v>0</v>
      </c>
      <c r="G42" s="18">
        <f t="shared" si="2"/>
        <v>0</v>
      </c>
      <c r="H42" s="17">
        <v>143.0</v>
      </c>
      <c r="I42" s="19">
        <f t="shared" si="3"/>
        <v>0</v>
      </c>
      <c r="J42" s="15"/>
    </row>
    <row r="43" ht="36.75" customHeight="1">
      <c r="B43" s="23" t="s">
        <v>48</v>
      </c>
      <c r="C43" s="21">
        <v>0.0</v>
      </c>
      <c r="D43" s="17" t="s">
        <v>12</v>
      </c>
      <c r="E43" s="17">
        <v>40.2</v>
      </c>
      <c r="F43" s="18">
        <f t="shared" si="8"/>
        <v>0</v>
      </c>
      <c r="G43" s="18">
        <f t="shared" si="2"/>
        <v>0</v>
      </c>
      <c r="H43" s="17">
        <v>73.3</v>
      </c>
      <c r="I43" s="19">
        <f t="shared" si="3"/>
        <v>0</v>
      </c>
      <c r="J43" s="15"/>
    </row>
    <row r="44" ht="18.75" customHeight="1">
      <c r="B44" s="23" t="s">
        <v>49</v>
      </c>
      <c r="C44" s="21">
        <v>0.0</v>
      </c>
      <c r="D44" s="17" t="s">
        <v>12</v>
      </c>
      <c r="E44" s="17"/>
      <c r="F44" s="18">
        <f t="shared" si="8"/>
        <v>0</v>
      </c>
      <c r="G44" s="18">
        <f t="shared" si="2"/>
        <v>0</v>
      </c>
      <c r="H44" s="17">
        <v>85.0</v>
      </c>
      <c r="I44" s="19">
        <f t="shared" si="3"/>
        <v>0</v>
      </c>
      <c r="J44" s="15"/>
    </row>
    <row r="45" ht="19.5" customHeight="1">
      <c r="B45" s="23" t="s">
        <v>50</v>
      </c>
      <c r="C45" s="21">
        <v>0.0</v>
      </c>
      <c r="D45" s="17" t="s">
        <v>12</v>
      </c>
      <c r="E45" s="17">
        <v>50.0</v>
      </c>
      <c r="F45" s="18">
        <f t="shared" si="8"/>
        <v>0</v>
      </c>
      <c r="G45" s="18">
        <f t="shared" si="2"/>
        <v>0</v>
      </c>
      <c r="H45" s="17">
        <v>54.9</v>
      </c>
      <c r="I45" s="19">
        <f t="shared" si="3"/>
        <v>0</v>
      </c>
      <c r="J45" s="15"/>
    </row>
    <row r="46" ht="14.25" customHeight="1">
      <c r="B46" s="13" t="s">
        <v>51</v>
      </c>
      <c r="C46" s="21">
        <v>0.0</v>
      </c>
      <c r="D46" s="14" t="s">
        <v>12</v>
      </c>
      <c r="E46" s="17">
        <v>9.76</v>
      </c>
      <c r="F46" s="18">
        <f t="shared" si="8"/>
        <v>0</v>
      </c>
      <c r="G46" s="18">
        <f t="shared" si="2"/>
        <v>0</v>
      </c>
      <c r="H46" s="17">
        <v>106.0</v>
      </c>
      <c r="I46" s="19">
        <f t="shared" si="3"/>
        <v>0</v>
      </c>
      <c r="J46" s="15"/>
    </row>
    <row r="47" ht="14.25" customHeight="1">
      <c r="B47" s="23" t="s">
        <v>52</v>
      </c>
      <c r="C47" s="16">
        <v>0.0</v>
      </c>
      <c r="D47" s="17" t="s">
        <v>12</v>
      </c>
      <c r="E47" s="17">
        <v>15.6</v>
      </c>
      <c r="F47" s="25">
        <v>0.0</v>
      </c>
      <c r="G47" s="25">
        <v>0.0</v>
      </c>
      <c r="H47" s="26">
        <v>0.0</v>
      </c>
      <c r="I47" s="27">
        <v>0.0</v>
      </c>
      <c r="J47" s="15"/>
    </row>
    <row r="48" ht="14.25" customHeight="1">
      <c r="B48" s="23" t="s">
        <v>53</v>
      </c>
      <c r="C48" s="21">
        <v>0.0</v>
      </c>
      <c r="D48" s="14" t="s">
        <v>12</v>
      </c>
      <c r="E48" s="14">
        <v>11.6</v>
      </c>
      <c r="F48" s="18">
        <f t="shared" ref="F48:F49" si="9">C48*E48/1000</f>
        <v>0</v>
      </c>
      <c r="G48" s="18">
        <f t="shared" ref="G48:G51" si="10">F48*277.8</f>
        <v>0</v>
      </c>
      <c r="H48" s="28">
        <v>0.0</v>
      </c>
      <c r="I48" s="19">
        <f t="shared" ref="I48:I51" si="11">F48*H48</f>
        <v>0</v>
      </c>
      <c r="J48" s="15"/>
    </row>
    <row r="49" ht="14.25" customHeight="1">
      <c r="B49" s="23" t="s">
        <v>54</v>
      </c>
      <c r="C49" s="21">
        <v>0.0</v>
      </c>
      <c r="D49" s="17" t="s">
        <v>12</v>
      </c>
      <c r="E49" s="17">
        <v>29.5</v>
      </c>
      <c r="F49" s="18">
        <f t="shared" si="9"/>
        <v>0</v>
      </c>
      <c r="G49" s="18">
        <f t="shared" si="10"/>
        <v>0</v>
      </c>
      <c r="H49" s="28">
        <v>0.0</v>
      </c>
      <c r="I49" s="19">
        <f t="shared" si="11"/>
        <v>0</v>
      </c>
      <c r="J49" s="15"/>
    </row>
    <row r="50" ht="14.25" customHeight="1">
      <c r="B50" s="13" t="s">
        <v>55</v>
      </c>
      <c r="C50" s="21">
        <v>0.0</v>
      </c>
      <c r="D50" s="14">
        <v>794.0</v>
      </c>
      <c r="E50" s="14">
        <v>27.0</v>
      </c>
      <c r="F50" s="18">
        <f t="shared" ref="F50:F51" si="12">C50*D50*E50/1000</f>
        <v>0</v>
      </c>
      <c r="G50" s="18">
        <f t="shared" si="10"/>
        <v>0</v>
      </c>
      <c r="H50" s="28">
        <v>0.0</v>
      </c>
      <c r="I50" s="19">
        <f t="shared" si="11"/>
        <v>0</v>
      </c>
      <c r="J50" s="15"/>
    </row>
    <row r="51" ht="14.25" customHeight="1">
      <c r="B51" s="13" t="s">
        <v>56</v>
      </c>
      <c r="C51" s="21">
        <v>0.0</v>
      </c>
      <c r="D51" s="14">
        <v>780.0</v>
      </c>
      <c r="E51" s="14">
        <v>27.0</v>
      </c>
      <c r="F51" s="18">
        <f t="shared" si="12"/>
        <v>0</v>
      </c>
      <c r="G51" s="18">
        <f t="shared" si="10"/>
        <v>0</v>
      </c>
      <c r="H51" s="28">
        <v>0.0</v>
      </c>
      <c r="I51" s="19">
        <f t="shared" si="11"/>
        <v>0</v>
      </c>
      <c r="J51" s="15"/>
    </row>
    <row r="52" ht="14.25" customHeight="1">
      <c r="B52" s="23" t="s">
        <v>57</v>
      </c>
      <c r="C52" s="16">
        <v>0.0</v>
      </c>
      <c r="D52" s="17" t="s">
        <v>12</v>
      </c>
      <c r="E52" s="17">
        <v>27.4</v>
      </c>
      <c r="F52" s="25">
        <v>0.0</v>
      </c>
      <c r="G52" s="25">
        <v>0.0</v>
      </c>
      <c r="H52" s="26">
        <v>0.0</v>
      </c>
      <c r="I52" s="27">
        <v>0.0</v>
      </c>
      <c r="J52" s="15"/>
    </row>
    <row r="53" ht="14.25" customHeight="1">
      <c r="B53" s="13" t="s">
        <v>58</v>
      </c>
      <c r="C53" s="21">
        <v>0.0</v>
      </c>
      <c r="D53" s="14">
        <v>0.00115</v>
      </c>
      <c r="E53" s="14">
        <v>50.4</v>
      </c>
      <c r="F53" s="18">
        <f t="shared" ref="F53:F54" si="13">C53*D53*E53/1000</f>
        <v>0</v>
      </c>
      <c r="G53" s="18">
        <f t="shared" ref="G53:G54" si="14">F53*277.8</f>
        <v>0</v>
      </c>
      <c r="H53" s="28">
        <v>0.0</v>
      </c>
      <c r="I53" s="19">
        <f t="shared" ref="I53:I54" si="15">F53*H53</f>
        <v>0</v>
      </c>
      <c r="J53" s="15"/>
    </row>
    <row r="54" ht="14.25" customHeight="1">
      <c r="B54" s="23" t="s">
        <v>59</v>
      </c>
      <c r="C54" s="21">
        <v>0.0</v>
      </c>
      <c r="D54" s="14">
        <v>7.19E-4</v>
      </c>
      <c r="E54" s="14">
        <v>48.0</v>
      </c>
      <c r="F54" s="18">
        <f t="shared" si="13"/>
        <v>0</v>
      </c>
      <c r="G54" s="18">
        <f t="shared" si="14"/>
        <v>0</v>
      </c>
      <c r="H54" s="28">
        <v>0.0</v>
      </c>
      <c r="I54" s="19">
        <f t="shared" si="15"/>
        <v>0</v>
      </c>
      <c r="J54" s="15"/>
    </row>
    <row r="55" ht="14.25" customHeight="1">
      <c r="B55" s="13" t="s">
        <v>60</v>
      </c>
      <c r="C55" s="14"/>
      <c r="D55" s="14"/>
      <c r="E55" s="14"/>
      <c r="F55" s="14"/>
      <c r="G55" s="14"/>
      <c r="H55" s="14"/>
      <c r="I55" s="14"/>
      <c r="J55" s="15"/>
    </row>
    <row r="56" ht="14.25" customHeight="1">
      <c r="B56" s="29" t="s">
        <v>61</v>
      </c>
      <c r="C56" s="16">
        <v>0.0</v>
      </c>
      <c r="D56" s="14" t="s">
        <v>12</v>
      </c>
      <c r="E56" s="14" t="s">
        <v>12</v>
      </c>
      <c r="F56" s="30">
        <f t="shared" ref="F56:F57" si="16">C56*4.1868/1000</f>
        <v>0</v>
      </c>
      <c r="G56" s="30">
        <f t="shared" ref="G56:G57" si="17">C56*1.163</f>
        <v>0</v>
      </c>
      <c r="H56" s="17">
        <v>0.381</v>
      </c>
      <c r="I56" s="19">
        <f t="shared" ref="I56:I57" si="18">C56*H56</f>
        <v>0</v>
      </c>
      <c r="J56" s="15"/>
    </row>
    <row r="57" ht="28.5" customHeight="1">
      <c r="B57" s="13" t="s">
        <v>62</v>
      </c>
      <c r="C57" s="16">
        <v>0.0</v>
      </c>
      <c r="D57" s="14" t="s">
        <v>12</v>
      </c>
      <c r="E57" s="14" t="s">
        <v>12</v>
      </c>
      <c r="F57" s="30">
        <f t="shared" si="16"/>
        <v>0</v>
      </c>
      <c r="G57" s="30">
        <f t="shared" si="17"/>
        <v>0</v>
      </c>
      <c r="H57" s="14">
        <v>0.0</v>
      </c>
      <c r="I57" s="19">
        <f t="shared" si="18"/>
        <v>0</v>
      </c>
      <c r="J57" s="15"/>
    </row>
    <row r="58" ht="14.25" customHeight="1">
      <c r="B58" s="13" t="s">
        <v>63</v>
      </c>
      <c r="C58" s="14"/>
      <c r="D58" s="14"/>
      <c r="E58" s="14"/>
      <c r="F58" s="14"/>
      <c r="G58" s="14"/>
      <c r="H58" s="14"/>
      <c r="I58" s="14"/>
      <c r="J58" s="15"/>
    </row>
    <row r="59" ht="24.75" customHeight="1">
      <c r="B59" s="23" t="s">
        <v>64</v>
      </c>
      <c r="C59" s="16">
        <v>0.0</v>
      </c>
      <c r="D59" s="31" t="s">
        <v>12</v>
      </c>
      <c r="E59" s="31" t="s">
        <v>12</v>
      </c>
      <c r="F59" s="30">
        <f t="shared" ref="F59:F60" si="19">C59*3.6/1000</f>
        <v>0</v>
      </c>
      <c r="G59" s="32">
        <f t="shared" ref="G59:G60" si="20">C59</f>
        <v>0</v>
      </c>
      <c r="H59" s="17">
        <v>0.316</v>
      </c>
      <c r="I59" s="19">
        <f t="shared" ref="I59:I60" si="21">C59*H59</f>
        <v>0</v>
      </c>
    </row>
    <row r="60" ht="38.25" customHeight="1">
      <c r="B60" s="13" t="s">
        <v>65</v>
      </c>
      <c r="C60" s="33">
        <v>60.0</v>
      </c>
      <c r="D60" s="31" t="s">
        <v>12</v>
      </c>
      <c r="E60" s="31" t="s">
        <v>12</v>
      </c>
      <c r="F60" s="30">
        <f t="shared" si="19"/>
        <v>0.216</v>
      </c>
      <c r="G60" s="32">
        <f t="shared" si="20"/>
        <v>60</v>
      </c>
      <c r="H60" s="34">
        <v>0.0</v>
      </c>
      <c r="I60" s="19">
        <f t="shared" si="21"/>
        <v>0</v>
      </c>
    </row>
    <row r="61" ht="14.25" customHeight="1">
      <c r="B61" s="35" t="s">
        <v>66</v>
      </c>
      <c r="C61" s="36" t="s">
        <v>12</v>
      </c>
      <c r="D61" s="36" t="s">
        <v>12</v>
      </c>
      <c r="E61" s="36" t="s">
        <v>12</v>
      </c>
      <c r="F61" s="37">
        <f t="shared" ref="F61:G61" si="22">SUM(F7:F53,F56:F57,F59:F60)</f>
        <v>0.216</v>
      </c>
      <c r="G61" s="37">
        <f t="shared" si="22"/>
        <v>60</v>
      </c>
      <c r="H61" s="36" t="s">
        <v>12</v>
      </c>
      <c r="I61" s="37">
        <f>SUM(I7:I53,I56:I57,I59:I60)</f>
        <v>0</v>
      </c>
    </row>
    <row r="62" ht="14.25" customHeight="1">
      <c r="B62" s="38"/>
      <c r="C62" s="38"/>
      <c r="D62" s="38"/>
      <c r="E62" s="38"/>
      <c r="F62" s="38"/>
      <c r="G62" s="38"/>
      <c r="H62" s="38"/>
      <c r="I62" s="38"/>
    </row>
    <row r="63" ht="14.25" customHeight="1"/>
    <row r="64" ht="14.25" customHeight="1">
      <c r="B64" s="3" t="s">
        <v>67</v>
      </c>
    </row>
    <row r="65" ht="14.25" customHeight="1">
      <c r="B65" s="3" t="s">
        <v>68</v>
      </c>
    </row>
    <row r="66" ht="14.25" customHeight="1">
      <c r="B66" s="3" t="s">
        <v>69</v>
      </c>
    </row>
    <row r="67" ht="54.0" customHeight="1">
      <c r="B67" s="39" t="s">
        <v>70</v>
      </c>
    </row>
    <row r="68" ht="69.0" customHeight="1">
      <c r="B68" s="39" t="s">
        <v>71</v>
      </c>
    </row>
    <row r="69" ht="189.75" customHeight="1">
      <c r="B69" s="40" t="s">
        <v>72</v>
      </c>
    </row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</sheetData>
  <mergeCells count="11">
    <mergeCell ref="I4:I5"/>
    <mergeCell ref="B67:I67"/>
    <mergeCell ref="B68:I68"/>
    <mergeCell ref="B69:I69"/>
    <mergeCell ref="B2:I2"/>
    <mergeCell ref="B4:B5"/>
    <mergeCell ref="C4:C5"/>
    <mergeCell ref="D4:D5"/>
    <mergeCell ref="E4:E5"/>
    <mergeCell ref="F4:G4"/>
    <mergeCell ref="H4:H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2024-08-06T06:13:24Z</dcterms:created>
  <dc:creator>Ivan Zaika</dc:creator>
</cp:coreProperties>
</file>