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7ED1C523-6CDB-438A-9074-579B033044CC}" xr6:coauthVersionLast="47" xr6:coauthVersionMax="47" xr10:uidLastSave="{00000000-0000-0000-0000-000000000000}"/>
  <bookViews>
    <workbookView xWindow="-120" yWindow="-120" windowWidth="29040" windowHeight="15720" xr2:uid="{E12AAA51-A640-40E1-B461-9693EB27FD1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I7" i="1" s="1"/>
  <c r="K7" i="1" s="1"/>
  <c r="J6" i="1"/>
  <c r="H6" i="1"/>
  <c r="I6" i="1" s="1"/>
  <c r="K6" i="1" s="1"/>
  <c r="J5" i="1"/>
  <c r="H5" i="1"/>
  <c r="I5" i="1" s="1"/>
  <c r="K5" i="1" s="1"/>
  <c r="J4" i="1"/>
  <c r="H4" i="1"/>
  <c r="I4" i="1" s="1"/>
  <c r="K4" i="1" s="1"/>
  <c r="J3" i="1"/>
  <c r="H3" i="1"/>
  <c r="I3" i="1" s="1"/>
  <c r="K3" i="1" s="1"/>
  <c r="K8" i="1" l="1"/>
  <c r="K10" i="1"/>
  <c r="K9" i="1" s="1"/>
</calcChain>
</file>

<file path=xl/sharedStrings.xml><?xml version="1.0" encoding="utf-8"?>
<sst xmlns="http://schemas.openxmlformats.org/spreadsheetml/2006/main" count="35" uniqueCount="33">
  <si>
    <t>№ з/п</t>
  </si>
  <si>
    <t>Одиниця виміру</t>
  </si>
  <si>
    <t>Кількість товару</t>
  </si>
  <si>
    <t>Ціна за одиницю Без ПДВ, грн.</t>
  </si>
  <si>
    <t>ПДВ, грн.</t>
  </si>
  <si>
    <t>Ціна за одиницю з ПДВ, грн.</t>
  </si>
  <si>
    <t>Сума без ПДВ, грн.</t>
  </si>
  <si>
    <t xml:space="preserve">Сума з ПДВ, грн., </t>
  </si>
  <si>
    <t>КВАНАДЕКС концентрат для розчину для інфузій 100 мкг/мл  по 2 мл в ампулі; по 5 ампул у контурній чарунковій упаковці; по 1 контурній чарунковій упаковці в пачці з картону</t>
  </si>
  <si>
    <t>пачка</t>
  </si>
  <si>
    <t>Рінгер малат, розчин для інфузій по 500 мл у пляшках полімерних</t>
  </si>
  <si>
    <t>пляш</t>
  </si>
  <si>
    <t>РОЗЧИН РІНГЕРА розчин для інфузій по 400 мл у пляшках</t>
  </si>
  <si>
    <t>пляшка</t>
  </si>
  <si>
    <t>ЛАКТУВІТ® сироп 3,335 г/5 мл по 200 мл у флаконах полімерних; по 1 флакону в пачці  з картону</t>
  </si>
  <si>
    <t>флакон</t>
  </si>
  <si>
    <t>НОВОПАРИН®, розчин для ін'єкцій, 500 мг (50 000 анти-фактор Ха МО)/5 мл, по 1  багатодозовому флакону по 5 мл в картонній коробці</t>
  </si>
  <si>
    <t>флак</t>
  </si>
  <si>
    <t>Загальна вартість без ПДВ, грн.</t>
  </si>
  <si>
    <t>Загальна вартість з ПДВ, грн.</t>
  </si>
  <si>
    <t>https://gov.e-tender.ua/v2/ProzorroMarket/Product?id=35655400df5c4f8a8010f9d17d2d15f4</t>
  </si>
  <si>
    <t>https://gov.e-tender.ua/v2/ProzorroMarket/Product?id=cbc5492133614d56a0d17c866657fbae</t>
  </si>
  <si>
    <t>https://gov.e-tender.ua/v2/ProzorroMarket/Product?id=cfee5a9f4c0b44c9ae08d97bac52ffbd</t>
  </si>
  <si>
    <t>https://gov.e-tender.ua/v2/ProzorroMarket/Product?id=d1088ddbd0dc40318351eb5b4650c3fe</t>
  </si>
  <si>
    <t>https://gov.e-tender.ua/v2/ProzorroMarket/Product?id=6fdd23d5d0814c46a86674a7f56ab673</t>
  </si>
  <si>
    <t>Посилання на майданчику 
e-tender.ua</t>
  </si>
  <si>
    <t>Обгрунтування технічних, якісних і кількісних характеристик:    
на закупівлю код ДК 021:2015 – 33600000-6 фармацевтична продукція (препарати лікарські (ліки НП 18) ЗЦП на 2026 рік</t>
  </si>
  <si>
    <t xml:space="preserve"> Електроліти (Electrolytes)</t>
  </si>
  <si>
    <t>Дексмедетомідин (Dexmedetomidine)</t>
  </si>
  <si>
    <t>Лактулоза (Lactulose)</t>
  </si>
  <si>
    <t>Еноксапарин (Enoxaparin)</t>
  </si>
  <si>
    <t>Міжнародна непатентована назва товару</t>
  </si>
  <si>
    <r>
      <t xml:space="preserve">Найменування товару, виробник, </t>
    </r>
    <r>
      <rPr>
        <b/>
        <u/>
        <sz val="10"/>
        <color rgb="FF000000"/>
        <rFont val="Times New Roman"/>
        <family val="1"/>
        <charset val="204"/>
      </rPr>
      <t xml:space="preserve">країна походження, </t>
    </r>
    <r>
      <rPr>
        <b/>
        <sz val="10"/>
        <color rgb="FF000000"/>
        <rFont val="Times New Roman"/>
        <family val="1"/>
        <charset val="204"/>
      </rPr>
      <t>форма випуску, дозування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</si>
</sst>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2" xfId="3" applyFont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4">
    <cellStyle name="Гиперссылка" xfId="3" builtinId="8"/>
    <cellStyle name="Итог" xfId="1" builtinId="25"/>
    <cellStyle name="Обычный" xfId="0" builtinId="0"/>
    <cellStyle name="Обычный 2" xfId="2" xr:uid="{8524BFD7-7607-433E-B5DC-919C3F8C968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6fdd23d5d0814c46a86674a7f56ab673" TargetMode="External"/><Relationship Id="rId2" Type="http://schemas.openxmlformats.org/officeDocument/2006/relationships/hyperlink" Target="https://gov.e-tender.ua/v2/ProzorroMarket/Product?id=cfee5a9f4c0b44c9ae08d97bac52ffbd" TargetMode="External"/><Relationship Id="rId1" Type="http://schemas.openxmlformats.org/officeDocument/2006/relationships/hyperlink" Target="https://gov.e-tender.ua/v2/ProzorroMarket/Product?id=cbc5492133614d56a0d17c866657fba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ov.e-tender.ua/v2/ProzorroMarket/Product?id=35655400df5c4f8a8010f9d17d2d15f4" TargetMode="External"/><Relationship Id="rId4" Type="http://schemas.openxmlformats.org/officeDocument/2006/relationships/hyperlink" Target="https://gov.e-tender.ua/v2/ProzorroMarket/Product?id=d1088ddbd0dc40318351eb5b4650c3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9296-A45C-46C9-805E-61BAAC5EF003}">
  <dimension ref="B1:L11"/>
  <sheetViews>
    <sheetView tabSelected="1" topLeftCell="B1" workbookViewId="0">
      <selection activeCell="F14" sqref="F14"/>
    </sheetView>
  </sheetViews>
  <sheetFormatPr defaultRowHeight="15" x14ac:dyDescent="0.25"/>
  <cols>
    <col min="2" max="2" width="4" bestFit="1" customWidth="1"/>
    <col min="3" max="3" width="20.5703125" customWidth="1"/>
    <col min="4" max="4" width="42.5703125" customWidth="1"/>
    <col min="5" max="5" width="7" customWidth="1"/>
    <col min="6" max="6" width="8.42578125" customWidth="1"/>
    <col min="7" max="7" width="10" customWidth="1"/>
    <col min="8" max="8" width="9.42578125" customWidth="1"/>
    <col min="9" max="9" width="11.140625" customWidth="1"/>
    <col min="10" max="10" width="10.42578125" customWidth="1"/>
    <col min="11" max="11" width="11.5703125" customWidth="1"/>
    <col min="12" max="12" width="17.42578125" style="1" customWidth="1"/>
  </cols>
  <sheetData>
    <row r="1" spans="2:12" ht="57.75" customHeight="1" thickBot="1" x14ac:dyDescent="0.3">
      <c r="B1" s="21" t="s">
        <v>26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48.75" thickBot="1" x14ac:dyDescent="0.3">
      <c r="B2" s="8" t="s">
        <v>0</v>
      </c>
      <c r="C2" s="22" t="s">
        <v>31</v>
      </c>
      <c r="D2" s="22" t="s">
        <v>32</v>
      </c>
      <c r="E2" s="8" t="s">
        <v>1</v>
      </c>
      <c r="F2" s="8" t="s">
        <v>2</v>
      </c>
      <c r="G2" s="9" t="s">
        <v>3</v>
      </c>
      <c r="H2" s="8" t="s">
        <v>4</v>
      </c>
      <c r="I2" s="8" t="s">
        <v>5</v>
      </c>
      <c r="J2" s="8" t="s">
        <v>6</v>
      </c>
      <c r="K2" s="10" t="s">
        <v>7</v>
      </c>
      <c r="L2" s="2" t="s">
        <v>25</v>
      </c>
    </row>
    <row r="3" spans="2:12" ht="63.75" x14ac:dyDescent="0.25">
      <c r="B3" s="5">
        <v>1</v>
      </c>
      <c r="C3" s="5" t="s">
        <v>28</v>
      </c>
      <c r="D3" s="3" t="s">
        <v>8</v>
      </c>
      <c r="E3" s="11" t="s">
        <v>9</v>
      </c>
      <c r="F3" s="12">
        <v>40</v>
      </c>
      <c r="G3" s="13">
        <v>644.29999999999995</v>
      </c>
      <c r="H3" s="13">
        <f t="shared" ref="H3:H7" si="0">G3*0.07</f>
        <v>45.100999999999999</v>
      </c>
      <c r="I3" s="13">
        <f t="shared" ref="I3:I7" si="1">G3+H3</f>
        <v>689.40099999999995</v>
      </c>
      <c r="J3" s="6">
        <f t="shared" ref="J3:J7" si="2">F3*G3</f>
        <v>25772</v>
      </c>
      <c r="K3" s="14">
        <f t="shared" ref="K3:K7" si="3">F3*I3</f>
        <v>27576.039999999997</v>
      </c>
      <c r="L3" s="19" t="s">
        <v>20</v>
      </c>
    </row>
    <row r="4" spans="2:12" ht="63.75" x14ac:dyDescent="0.25">
      <c r="B4" s="5">
        <v>2</v>
      </c>
      <c r="C4" s="5" t="s">
        <v>27</v>
      </c>
      <c r="D4" s="3" t="s">
        <v>10</v>
      </c>
      <c r="E4" s="11" t="s">
        <v>11</v>
      </c>
      <c r="F4" s="12">
        <v>1500</v>
      </c>
      <c r="G4" s="13">
        <v>48.2</v>
      </c>
      <c r="H4" s="13">
        <f t="shared" si="0"/>
        <v>3.3740000000000006</v>
      </c>
      <c r="I4" s="13">
        <f t="shared" si="1"/>
        <v>51.574000000000005</v>
      </c>
      <c r="J4" s="6">
        <f t="shared" si="2"/>
        <v>72300</v>
      </c>
      <c r="K4" s="14">
        <f t="shared" si="3"/>
        <v>77361.000000000015</v>
      </c>
      <c r="L4" s="20" t="s">
        <v>21</v>
      </c>
    </row>
    <row r="5" spans="2:12" ht="63.75" x14ac:dyDescent="0.25">
      <c r="B5" s="5">
        <v>3</v>
      </c>
      <c r="C5" s="5" t="s">
        <v>27</v>
      </c>
      <c r="D5" s="3" t="s">
        <v>12</v>
      </c>
      <c r="E5" s="11" t="s">
        <v>13</v>
      </c>
      <c r="F5" s="12">
        <v>1250</v>
      </c>
      <c r="G5" s="14">
        <v>36.659999999999997</v>
      </c>
      <c r="H5" s="14">
        <f t="shared" si="0"/>
        <v>2.5661999999999998</v>
      </c>
      <c r="I5" s="14">
        <f t="shared" si="1"/>
        <v>39.226199999999999</v>
      </c>
      <c r="J5" s="6">
        <f t="shared" si="2"/>
        <v>45824.999999999993</v>
      </c>
      <c r="K5" s="14">
        <f t="shared" si="3"/>
        <v>49032.75</v>
      </c>
      <c r="L5" s="19" t="s">
        <v>22</v>
      </c>
    </row>
    <row r="6" spans="2:12" ht="63.75" x14ac:dyDescent="0.25">
      <c r="B6" s="5">
        <v>4</v>
      </c>
      <c r="C6" s="5" t="s">
        <v>29</v>
      </c>
      <c r="D6" s="3" t="s">
        <v>14</v>
      </c>
      <c r="E6" s="11" t="s">
        <v>15</v>
      </c>
      <c r="F6" s="12">
        <v>300</v>
      </c>
      <c r="G6" s="14">
        <v>129.44</v>
      </c>
      <c r="H6" s="14">
        <f t="shared" si="0"/>
        <v>9.0608000000000004</v>
      </c>
      <c r="I6" s="14">
        <f t="shared" si="1"/>
        <v>138.5008</v>
      </c>
      <c r="J6" s="6">
        <f t="shared" si="2"/>
        <v>38832</v>
      </c>
      <c r="K6" s="14">
        <f t="shared" si="3"/>
        <v>41550.239999999998</v>
      </c>
      <c r="L6" s="19" t="s">
        <v>23</v>
      </c>
    </row>
    <row r="7" spans="2:12" ht="63.75" x14ac:dyDescent="0.25">
      <c r="B7" s="5">
        <v>5</v>
      </c>
      <c r="C7" s="5" t="s">
        <v>30</v>
      </c>
      <c r="D7" s="4" t="s">
        <v>16</v>
      </c>
      <c r="E7" s="11" t="s">
        <v>17</v>
      </c>
      <c r="F7" s="12">
        <v>20</v>
      </c>
      <c r="G7" s="14">
        <v>1024.8599999999999</v>
      </c>
      <c r="H7" s="14">
        <f t="shared" si="0"/>
        <v>71.740200000000002</v>
      </c>
      <c r="I7" s="14">
        <f t="shared" si="1"/>
        <v>1096.6001999999999</v>
      </c>
      <c r="J7" s="6">
        <f t="shared" si="2"/>
        <v>20497.199999999997</v>
      </c>
      <c r="K7" s="14">
        <f t="shared" si="3"/>
        <v>21932.003999999997</v>
      </c>
      <c r="L7" s="19" t="s">
        <v>24</v>
      </c>
    </row>
    <row r="8" spans="2:12" x14ac:dyDescent="0.25">
      <c r="B8" s="5"/>
      <c r="C8" s="5"/>
      <c r="D8" s="16" t="s">
        <v>18</v>
      </c>
      <c r="E8" s="16"/>
      <c r="F8" s="16"/>
      <c r="G8" s="16"/>
      <c r="H8" s="16"/>
      <c r="I8" s="16"/>
      <c r="J8" s="16"/>
      <c r="K8" s="17">
        <f>SUM(J3:J7)</f>
        <v>203226.2</v>
      </c>
      <c r="L8" s="15"/>
    </row>
    <row r="9" spans="2:12" x14ac:dyDescent="0.25">
      <c r="B9" s="5"/>
      <c r="C9" s="5"/>
      <c r="D9" s="16" t="s">
        <v>4</v>
      </c>
      <c r="E9" s="16"/>
      <c r="F9" s="16"/>
      <c r="G9" s="16"/>
      <c r="H9" s="16"/>
      <c r="I9" s="16"/>
      <c r="J9" s="16"/>
      <c r="K9" s="17">
        <f>K10-K8</f>
        <v>14225.833999999973</v>
      </c>
      <c r="L9" s="15"/>
    </row>
    <row r="10" spans="2:12" x14ac:dyDescent="0.25">
      <c r="B10" s="7"/>
      <c r="C10" s="7"/>
      <c r="D10" s="16" t="s">
        <v>19</v>
      </c>
      <c r="E10" s="16"/>
      <c r="F10" s="16"/>
      <c r="G10" s="16"/>
      <c r="H10" s="16"/>
      <c r="I10" s="16"/>
      <c r="J10" s="16"/>
      <c r="K10" s="17">
        <f>SUM(K3:K7)</f>
        <v>217452.03399999999</v>
      </c>
      <c r="L10" s="15"/>
    </row>
    <row r="11" spans="2:12" x14ac:dyDescent="0.25">
      <c r="D11" s="18"/>
      <c r="E11" s="18"/>
      <c r="F11" s="18"/>
      <c r="G11" s="18"/>
      <c r="H11" s="18"/>
      <c r="I11" s="18"/>
      <c r="J11" s="18"/>
      <c r="K11" s="18"/>
    </row>
  </sheetData>
  <mergeCells count="4">
    <mergeCell ref="D8:J8"/>
    <mergeCell ref="D9:J9"/>
    <mergeCell ref="D10:J10"/>
    <mergeCell ref="B1:L1"/>
  </mergeCells>
  <conditionalFormatting sqref="F3:F7">
    <cfRule type="cellIs" dxfId="5" priority="1" operator="equal">
      <formula>0</formula>
    </cfRule>
  </conditionalFormatting>
  <conditionalFormatting sqref="G3">
    <cfRule type="cellIs" dxfId="4" priority="7" operator="greaterThan">
      <formula>#REF!</formula>
    </cfRule>
  </conditionalFormatting>
  <conditionalFormatting sqref="G4">
    <cfRule type="cellIs" dxfId="3" priority="8" operator="greaterThan">
      <formula>#REF!</formula>
    </cfRule>
  </conditionalFormatting>
  <conditionalFormatting sqref="G5">
    <cfRule type="cellIs" dxfId="2" priority="9" operator="greaterThan">
      <formula>#REF!</formula>
    </cfRule>
  </conditionalFormatting>
  <conditionalFormatting sqref="G6">
    <cfRule type="cellIs" dxfId="1" priority="10" operator="greaterThan">
      <formula>#REF!</formula>
    </cfRule>
  </conditionalFormatting>
  <conditionalFormatting sqref="G7">
    <cfRule type="cellIs" dxfId="0" priority="11" operator="greaterThan">
      <formula>#REF!</formula>
    </cfRule>
  </conditionalFormatting>
  <hyperlinks>
    <hyperlink ref="L4" r:id="rId1" xr:uid="{EE166109-EE46-4D04-9752-0BB6A5854640}"/>
    <hyperlink ref="L5" r:id="rId2" xr:uid="{0E091D7E-66C6-424D-9090-0DE82EBA5F35}"/>
    <hyperlink ref="L7" r:id="rId3" xr:uid="{D1308AD2-2ADE-4017-83E8-F37826C376EE}"/>
    <hyperlink ref="L6" r:id="rId4" xr:uid="{66E17E79-7393-434C-9D3C-DCC7BBE2E464}"/>
    <hyperlink ref="L3" r:id="rId5" xr:uid="{9AFD14E3-C194-4536-8AFC-D2351F955CF1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2026-05-22T10:06:52Z</dcterms:created>
  <dcterms:modified xsi:type="dcterms:W3CDTF">2026-05-27T07:16:31Z</dcterms:modified>
</cp:coreProperties>
</file>